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arionbanki.sharepoint.com/sites/MAR-Reksturlfeyrissja/ReksturLif/Þróun, þjónusta og verkefnastýring/EFÍA/Séreignarreiknivél/"/>
    </mc:Choice>
  </mc:AlternateContent>
  <xr:revisionPtr revIDLastSave="0" documentId="8_{5E3186FE-0EF0-4692-A30B-CCAF49EC0E7A}" xr6:coauthVersionLast="47" xr6:coauthVersionMax="47" xr10:uidLastSave="{00000000-0000-0000-0000-000000000000}"/>
  <bookViews>
    <workbookView xWindow="50055" yWindow="0" windowWidth="33015" windowHeight="23385" xr2:uid="{CDA30D83-9ABE-4A51-BFFB-ECBE6987A2F3}"/>
  </bookViews>
  <sheets>
    <sheet name="Reiknivél" sheetId="3" r:id="rId1"/>
    <sheet name="Útreikningar" sheetId="4" state="hidden" r:id="rId2"/>
    <sheet name="Réttindatafla"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 l="1"/>
  <c r="B5" i="4"/>
  <c r="G7" i="4" s="1"/>
  <c r="G11" i="4"/>
  <c r="B9" i="4"/>
  <c r="G8" i="4"/>
  <c r="G6" i="4"/>
  <c r="F6" i="4"/>
  <c r="E6" i="4"/>
  <c r="I6" i="4"/>
  <c r="I7" i="4" s="1"/>
  <c r="B13" i="4"/>
  <c r="B4" i="4"/>
  <c r="E7" i="4" l="1"/>
  <c r="F7" i="4"/>
  <c r="B14" i="4"/>
  <c r="I8" i="4"/>
  <c r="K5" i="4" l="1"/>
  <c r="J5" i="4"/>
  <c r="K6" i="4"/>
  <c r="K7" i="4"/>
  <c r="K8" i="4"/>
  <c r="K9" i="4"/>
  <c r="B15" i="4"/>
  <c r="B16" i="4" s="1"/>
  <c r="E8" i="4" s="1"/>
  <c r="C4" i="3"/>
  <c r="J6" i="4"/>
  <c r="J7" i="4"/>
  <c r="I9" i="4"/>
  <c r="J8" i="4"/>
  <c r="G11" i="3" l="1"/>
  <c r="F8" i="4"/>
  <c r="G18" i="3" s="1"/>
  <c r="J9" i="4"/>
  <c r="I10" i="4"/>
  <c r="K10" i="4" s="1"/>
  <c r="I11" i="4" l="1"/>
  <c r="K11" i="4" s="1"/>
  <c r="J10" i="4"/>
  <c r="I12" i="4" l="1"/>
  <c r="K12" i="4" s="1"/>
  <c r="J11" i="4"/>
  <c r="J12" i="4" l="1"/>
  <c r="I13" i="4"/>
  <c r="K13" i="4" s="1"/>
  <c r="I14" i="4" l="1"/>
  <c r="K14" i="4" s="1"/>
  <c r="J13" i="4"/>
  <c r="J14" i="4" l="1"/>
  <c r="I15" i="4"/>
  <c r="I16" i="4" l="1"/>
  <c r="J15" i="4"/>
  <c r="K15" i="4" s="1"/>
  <c r="I17" i="4" l="1"/>
  <c r="J16" i="4"/>
  <c r="K16" i="4" s="1"/>
  <c r="J17" i="4" l="1"/>
  <c r="K17" i="4" s="1"/>
  <c r="I18" i="4"/>
  <c r="I19" i="4" l="1"/>
  <c r="J18" i="4"/>
  <c r="K18" i="4" s="1"/>
  <c r="I20" i="4" l="1"/>
  <c r="J19" i="4"/>
  <c r="K19" i="4" s="1"/>
  <c r="I21" i="4" l="1"/>
  <c r="J20" i="4"/>
  <c r="K20" i="4" s="1"/>
  <c r="I22" i="4" l="1"/>
  <c r="J21" i="4"/>
  <c r="K21" i="4" s="1"/>
  <c r="J22" i="4" l="1"/>
  <c r="K22" i="4" s="1"/>
  <c r="I23" i="4"/>
  <c r="I24" i="4" l="1"/>
  <c r="J23" i="4"/>
  <c r="K23" i="4" s="1"/>
  <c r="I25" i="4" l="1"/>
  <c r="J24" i="4"/>
  <c r="K24" i="4" s="1"/>
  <c r="J25" i="4" l="1"/>
  <c r="K25" i="4" s="1"/>
  <c r="I26" i="4"/>
  <c r="I27" i="4" l="1"/>
  <c r="J26" i="4"/>
  <c r="K26" i="4" s="1"/>
  <c r="I28" i="4" l="1"/>
  <c r="J27" i="4"/>
  <c r="K27" i="4" s="1"/>
  <c r="I29" i="4" l="1"/>
  <c r="J28" i="4"/>
  <c r="K28" i="4" s="1"/>
  <c r="I30" i="4" l="1"/>
  <c r="J29" i="4"/>
  <c r="K29" i="4" s="1"/>
  <c r="J30" i="4" l="1"/>
  <c r="K30" i="4" s="1"/>
  <c r="I31" i="4"/>
  <c r="I32" i="4" l="1"/>
  <c r="J31" i="4"/>
  <c r="K31" i="4" s="1"/>
  <c r="I33" i="4" l="1"/>
  <c r="J32" i="4"/>
  <c r="K32" i="4" s="1"/>
  <c r="J33" i="4" l="1"/>
  <c r="K33" i="4" s="1"/>
  <c r="I34" i="4"/>
  <c r="J34" i="4" l="1"/>
  <c r="K34" i="4" s="1"/>
  <c r="I35" i="4"/>
  <c r="I36" i="4" l="1"/>
  <c r="J35" i="4"/>
  <c r="K35" i="4" s="1"/>
  <c r="I37" i="4" l="1"/>
  <c r="J36" i="4"/>
  <c r="K36" i="4" s="1"/>
  <c r="I38" i="4" l="1"/>
  <c r="J37" i="4"/>
  <c r="K37" i="4" s="1"/>
  <c r="J38" i="4" l="1"/>
  <c r="K38" i="4" s="1"/>
  <c r="I39" i="4"/>
  <c r="I40" i="4" l="1"/>
  <c r="J39" i="4"/>
  <c r="K39" i="4" s="1"/>
  <c r="I41" i="4" l="1"/>
  <c r="J40" i="4"/>
  <c r="K40" i="4" s="1"/>
  <c r="J41" i="4" l="1"/>
  <c r="K41" i="4" s="1"/>
  <c r="I42" i="4"/>
  <c r="I43" i="4" l="1"/>
  <c r="J42" i="4"/>
  <c r="K42" i="4" s="1"/>
  <c r="I44" i="4" l="1"/>
  <c r="J43" i="4"/>
  <c r="K43" i="4" s="1"/>
  <c r="I45" i="4" l="1"/>
  <c r="J44" i="4"/>
  <c r="K44" i="4" s="1"/>
  <c r="I46" i="4" l="1"/>
  <c r="J45" i="4"/>
  <c r="K45" i="4" s="1"/>
  <c r="J46" i="4" l="1"/>
  <c r="K46" i="4" s="1"/>
  <c r="I47" i="4"/>
  <c r="I48" i="4" l="1"/>
  <c r="J47" i="4"/>
  <c r="K47" i="4" s="1"/>
  <c r="I49" i="4" l="1"/>
  <c r="J48" i="4"/>
  <c r="K48" i="4" s="1"/>
  <c r="J49" i="4" l="1"/>
  <c r="K49" i="4" s="1"/>
  <c r="I50" i="4"/>
  <c r="J50" i="4" l="1"/>
  <c r="K50" i="4" s="1"/>
  <c r="I51" i="4"/>
  <c r="I52" i="4" l="1"/>
  <c r="J51" i="4"/>
  <c r="K51" i="4" s="1"/>
  <c r="J52" i="4" l="1"/>
  <c r="K52" i="4" s="1"/>
  <c r="I53" i="4"/>
  <c r="I54" i="4" l="1"/>
  <c r="J53" i="4"/>
  <c r="K53" i="4" s="1"/>
  <c r="J54" i="4" l="1"/>
  <c r="K54" i="4" s="1"/>
  <c r="B19" i="4" l="1"/>
  <c r="B20" i="4" l="1"/>
  <c r="E9" i="4" l="1"/>
  <c r="F9" i="4"/>
  <c r="G19" i="3" s="1"/>
  <c r="G10" i="4"/>
  <c r="G25" i="3" s="1"/>
  <c r="E10" i="4"/>
  <c r="G14" i="3" s="1"/>
  <c r="F10" i="4"/>
  <c r="G21" i="3" s="1"/>
  <c r="G9" i="4"/>
  <c r="E11" i="4" l="1"/>
  <c r="G13" i="3" s="1"/>
  <c r="G12" i="3"/>
  <c r="E12" i="4"/>
  <c r="G12" i="4"/>
  <c r="F12" i="4"/>
  <c r="F11" i="4"/>
  <c r="G20" i="3" s="1"/>
</calcChain>
</file>

<file path=xl/sharedStrings.xml><?xml version="1.0" encoding="utf-8"?>
<sst xmlns="http://schemas.openxmlformats.org/spreadsheetml/2006/main" count="59" uniqueCount="54">
  <si>
    <t>EFÍA reiknivél</t>
  </si>
  <si>
    <t>Aldur:</t>
  </si>
  <si>
    <t>ára</t>
  </si>
  <si>
    <t>kr.</t>
  </si>
  <si>
    <t>Fæðingarár:</t>
  </si>
  <si>
    <t>4% iðgjaldi ráðstafað í séreign í framtíðinni</t>
  </si>
  <si>
    <t>7,6% iðgjaldi ráðstafað í séreign í framtíðinni</t>
  </si>
  <si>
    <t>0% iðgjaldi ráðstafað í séreign í framtíðinni</t>
  </si>
  <si>
    <t>*Sá mánaðarlegi ellilífeyrir í samtryggingu sem þú afsalar þér með því að ráðstafa iðgjaldinu í séreign í staðinn.</t>
  </si>
  <si>
    <t>**Með endingartíma er átt við hversu lengi greiðslur úr séreigninni geta enst þannig að mánaðarlega upphæðin sem þú færð sé sambærileg því sem þú hefðir fengið ef þú hefðir ekki sett neitt iðgjald í séreign (heldur látið allt fara í samtryggingu).</t>
  </si>
  <si>
    <t>EFÍA reiknivél – Útreikningar</t>
  </si>
  <si>
    <t>FORSENDUR FRÁ NOTANDA</t>
  </si>
  <si>
    <t>SVIÐSMYNDIR</t>
  </si>
  <si>
    <t>RÉTTINDATAFLA</t>
  </si>
  <si>
    <t>Fæðingarár</t>
  </si>
  <si>
    <t>4% í séreign</t>
  </si>
  <si>
    <t>7,6% í séreign</t>
  </si>
  <si>
    <t>0% í séreign</t>
  </si>
  <si>
    <t>Aldur</t>
  </si>
  <si>
    <t>Almanaksár</t>
  </si>
  <si>
    <t>Réttindastuðull</t>
  </si>
  <si>
    <t>Mánaðarlaun (kr.)</t>
  </si>
  <si>
    <t>Hlutfall í séreign</t>
  </si>
  <si>
    <t>Þegar áunnin réttindi (kr./mán.)</t>
  </si>
  <si>
    <t>Hlutfall í samtryggingu</t>
  </si>
  <si>
    <t>Mán. iðgjald í séreign (kr.)</t>
  </si>
  <si>
    <t>REIKNIFORSENDUR</t>
  </si>
  <si>
    <t>Uppsöfnuð séreign við 65 (kr.)</t>
  </si>
  <si>
    <t>Reikniár</t>
  </si>
  <si>
    <t>Réttindi gefin eftir (kr./mán.)</t>
  </si>
  <si>
    <t>Eftirlaunaaldur</t>
  </si>
  <si>
    <t>Ellilífeyrir í samtryggingu (kr./mán.)</t>
  </si>
  <si>
    <t>Heildariðgjald</t>
  </si>
  <si>
    <t>Endingartími séreignar (ár)</t>
  </si>
  <si>
    <t>Raunávöxtun á ári</t>
  </si>
  <si>
    <t>Heildarlífeyrir fyrstu árin (kr./mán.)</t>
  </si>
  <si>
    <t>Mánaðarleg raunávöxtun</t>
  </si>
  <si>
    <t>Aldur í dag</t>
  </si>
  <si>
    <t>Ár til eftirlauna</t>
  </si>
  <si>
    <t>Mánuðir til eftirlauna</t>
  </si>
  <si>
    <t>LYKILSTÆRÐIR</t>
  </si>
  <si>
    <t>Samtals réttindastuðull (aldur → 65)</t>
  </si>
  <si>
    <t>Réttindagrunnur (kr./mán. á 100% iðgjaldi)</t>
  </si>
  <si>
    <t>Aldur / ÁR</t>
  </si>
  <si>
    <t>Mánaðarlegar atvinnutekjur fyrir skatt:</t>
  </si>
  <si>
    <t>1. Staða séreignar við 65 ára aldur</t>
  </si>
  <si>
    <t>2. Lækkun mánaðarlegs ellilífeyris úr samtryggingu vegna ráðstöfunar í séreign*</t>
  </si>
  <si>
    <t>Þegar áunnin mánaðarleg ellilífeyrisréttindi í samtryggingu:</t>
  </si>
  <si>
    <t>Gera samanburð á ráðstöfun í séreign vs. samtryggingu</t>
  </si>
  <si>
    <t>Ofangreindur útreikningur er aðeins framkvæmdur í dæmaskyni og án skuldbindingar fyrir Arion banka hf. og EFÍA. Útreikningurinn getur ekki talist grundvöllur samnings, réttinda eða kjara. Arion banki hf. og EFÍA bera ekki ábyrgð á beinu eða óbeinu tjóni sem verður vegna þess að sjóðfélagi byggði ákvarðanir sínar á útreikningi í reiknivélinni. Útreikningurinn er framkvæmdur miðað við upplýsingar sem sjóðfélagi hefur látið Arion banka hf. og EFÍA í té, m.a. um aldur, laun og áunnin réttindi, og fyrirframgefnar forsendur um áætlaða raunávöxtun (3,5%), heildariðgjald, skiptingu iðgjalda og eftirlaunaaldur, en bankinn hefur ekki sannreynt áreiðanleika upplýsinga. Reynist upplýsingarnar rangar bera Arion banki hf. og EFÍA ekki ábyrgð á beinu eða óbeinu tjóni sem útreikningurinn gæti valdið sjóðfélaga eða öðrum. Arion banki hf. og EFÍA bera ekki ábyrgð á beinu eða óbeinu tjóni sem hlotist gæti vegna ráðgjafar starfsmanna Arion banka hf. eða EFÍA á grundvelli útreiknings sem reynist rangur. Útreikningurinn felur ekki í sér ráðgjöf frá starfsmönnum Arion banka hf. eða EFÍA til sjóðfélaga. Sjóðfélagi er einn ábyrgur á þeim ákvörðunum sem hann tekur á grundvelli útreikningsins og skiptir þá engu hvort þær ákvarðanir lúta að viðskiptum við Arion banka hf. og EFÍA eða aðra aðila.</t>
  </si>
  <si>
    <t>3. Endingartími séreignar m.v. að mánaðarleg greiðsla úr séreign sé jafnhá og lækkun samtryggingar**</t>
  </si>
  <si>
    <t>***Ellilífeyrir úr samtryggingu er verðtryggður.</t>
  </si>
  <si>
    <t>4. Mánaðarlegur ellilífeyrir úr samtryggingu frá 65 ára aldri til æviloka***</t>
  </si>
  <si>
    <t>1. Mánaðarlegur ellilífeyrir úr samtryggingu frá 65 ára aldri til æviloka***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</si>
</sst>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kr.&quot;"/>
    <numFmt numFmtId="165" formatCode="0.0%"/>
    <numFmt numFmtId="166" formatCode="0.0000%"/>
    <numFmt numFmtId="167" formatCode="0.0\ &quot;ár&quot;"/>
    <numFmt numFmtId="168" formatCode="0.00\ &quot;ár&quot;"/>
  </numFmts>
  <fonts count="24" x14ac:knownFonts="1">
    <font>
      <sz val="11"/>
      <color theme="1"/>
      <name val="Aptos Narrow"/>
      <family val="2"/>
      <scheme val="minor"/>
    </font>
    <font>
      <b/>
      <sz val="11"/>
      <color theme="1"/>
      <name val="Aptos Narrow"/>
      <family val="2"/>
      <scheme val="minor"/>
    </font>
    <font>
      <sz val="10"/>
      <color theme="1"/>
      <name val="Times New Roman"/>
      <family val="1"/>
    </font>
    <font>
      <b/>
      <sz val="10"/>
      <color theme="0"/>
      <name val="Times New Roman"/>
      <family val="1"/>
    </font>
    <font>
      <sz val="10"/>
      <color theme="0"/>
      <name val="Times New Roman"/>
      <family val="1"/>
    </font>
    <font>
      <b/>
      <sz val="14"/>
      <color theme="1"/>
      <name val="Aptos Narrow"/>
      <family val="2"/>
      <scheme val="minor"/>
    </font>
    <font>
      <b/>
      <sz val="11"/>
      <color rgb="FFFFFFFF"/>
      <name val="Aptos Narrow"/>
      <family val="2"/>
      <scheme val="minor"/>
    </font>
    <font>
      <sz val="11"/>
      <color rgb="FF008000"/>
      <name val="Aptos Narrow"/>
      <family val="2"/>
      <scheme val="minor"/>
    </font>
    <font>
      <sz val="11"/>
      <color rgb="FF0000FF"/>
      <name val="Aptos Narrow"/>
      <family val="2"/>
      <scheme val="minor"/>
    </font>
    <font>
      <sz val="11"/>
      <color rgb="FF7F7F7F"/>
      <name val="Aptos Narrow"/>
      <family val="2"/>
      <scheme val="minor"/>
    </font>
    <font>
      <sz val="11"/>
      <color rgb="FF404040"/>
      <name val="Aptos Narrow"/>
      <family val="2"/>
      <scheme val="minor"/>
    </font>
    <font>
      <i/>
      <sz val="9"/>
      <color rgb="FF808080"/>
      <name val="Aptos Narrow"/>
      <family val="2"/>
      <scheme val="minor"/>
    </font>
    <font>
      <i/>
      <sz val="8"/>
      <color rgb="FF808080"/>
      <name val="Aptos Narrow"/>
      <family val="2"/>
      <scheme val="minor"/>
    </font>
    <font>
      <b/>
      <sz val="24"/>
      <color rgb="FF1C6EA8"/>
      <name val="Aptos Narrow"/>
      <family val="2"/>
      <scheme val="minor"/>
    </font>
    <font>
      <b/>
      <sz val="12"/>
      <color rgb="FF1C6EA8"/>
      <name val="Aptos Narrow"/>
      <family val="2"/>
      <scheme val="minor"/>
    </font>
    <font>
      <sz val="16"/>
      <color rgb="FF7F7F7F"/>
      <name val="Aptos Narrow"/>
      <family val="2"/>
      <scheme val="minor"/>
    </font>
    <font>
      <sz val="11"/>
      <color theme="3" tint="9.9978637043366805E-2"/>
      <name val="Aptos Narrow"/>
      <family val="2"/>
      <scheme val="minor"/>
    </font>
    <font>
      <i/>
      <sz val="9"/>
      <color rgb="FF808080"/>
      <name val="Aptos Narrow"/>
      <scheme val="minor"/>
    </font>
    <font>
      <sz val="11"/>
      <color rgb="FFFF0000"/>
      <name val="Aptos Narrow"/>
      <family val="2"/>
      <scheme val="minor"/>
    </font>
    <font>
      <sz val="11"/>
      <color rgb="FF000000"/>
      <name val="Aptos Narrow"/>
      <family val="2"/>
      <scheme val="minor"/>
    </font>
    <font>
      <sz val="11"/>
      <color rgb="FF000000"/>
      <name val="Aptos Narrow"/>
      <scheme val="minor"/>
    </font>
    <font>
      <b/>
      <sz val="11"/>
      <color rgb="FF000000"/>
      <name val="Aptos Narrow"/>
      <family val="2"/>
      <scheme val="minor"/>
    </font>
    <font>
      <sz val="11"/>
      <color theme="1"/>
      <name val="Aptos Narrow"/>
      <scheme val="minor"/>
    </font>
    <font>
      <sz val="11"/>
      <color rgb="FFFF0000"/>
      <name val="Aptos Narrow"/>
    </font>
  </fonts>
  <fills count="5">
    <fill>
      <patternFill patternType="none"/>
    </fill>
    <fill>
      <patternFill patternType="gray125"/>
    </fill>
    <fill>
      <patternFill patternType="solid">
        <fgColor rgb="FF0070C0"/>
        <bgColor indexed="64"/>
      </patternFill>
    </fill>
    <fill>
      <patternFill patternType="solid">
        <fgColor rgb="FF44546A"/>
        <bgColor indexed="64"/>
      </patternFill>
    </fill>
    <fill>
      <patternFill patternType="solid">
        <fgColor theme="3" tint="0.89999084444715716"/>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A9C47F"/>
      </left>
      <right style="thin">
        <color rgb="FFA9C47F"/>
      </right>
      <top style="thin">
        <color rgb="FFA9C47F"/>
      </top>
      <bottom style="thin">
        <color rgb="FFA9C47F"/>
      </bottom>
      <diagonal/>
    </border>
    <border>
      <left style="thin">
        <color rgb="FFA9C47F"/>
      </left>
      <right style="thin">
        <color rgb="FFA9C47F"/>
      </right>
      <top style="thin">
        <color rgb="FFA9C47F"/>
      </top>
      <bottom/>
      <diagonal/>
    </border>
    <border>
      <left/>
      <right/>
      <top/>
      <bottom style="medium">
        <color rgb="FF1C6EA8"/>
      </bottom>
      <diagonal/>
    </border>
    <border>
      <left/>
      <right/>
      <top style="thin">
        <color theme="0" tint="-0.14999847407452621"/>
      </top>
      <bottom/>
      <diagonal/>
    </border>
    <border>
      <left/>
      <right/>
      <top style="thin">
        <color rgb="FFD9D9D9"/>
      </top>
      <bottom/>
      <diagonal/>
    </border>
  </borders>
  <cellStyleXfs count="1">
    <xf numFmtId="0" fontId="0" fillId="0" borderId="0"/>
  </cellStyleXfs>
  <cellXfs count="46">
    <xf numFmtId="0" fontId="0" fillId="0" borderId="0" xfId="0"/>
    <xf numFmtId="0" fontId="1" fillId="0" borderId="0" xfId="0" applyFont="1"/>
    <xf numFmtId="0" fontId="3" fillId="2" borderId="1" xfId="0" applyFont="1" applyFill="1" applyBorder="1"/>
    <xf numFmtId="0" fontId="4" fillId="2" borderId="1" xfId="0" applyFont="1" applyFill="1" applyBorder="1"/>
    <xf numFmtId="0" fontId="0" fillId="0" borderId="1" xfId="0" applyBorder="1"/>
    <xf numFmtId="3" fontId="2" fillId="0" borderId="1" xfId="0" applyNumberFormat="1" applyFont="1" applyBorder="1"/>
    <xf numFmtId="3" fontId="0" fillId="0" borderId="0" xfId="0" applyNumberFormat="1"/>
    <xf numFmtId="0" fontId="5" fillId="0" borderId="0" xfId="0" applyFont="1"/>
    <xf numFmtId="0" fontId="6" fillId="3" borderId="0" xfId="0" applyFont="1" applyFill="1"/>
    <xf numFmtId="1" fontId="7" fillId="0" borderId="0" xfId="0" applyNumberFormat="1" applyFont="1"/>
    <xf numFmtId="164" fontId="7" fillId="0" borderId="0" xfId="0" applyNumberFormat="1" applyFont="1"/>
    <xf numFmtId="1" fontId="8" fillId="0" borderId="0" xfId="0" applyNumberFormat="1" applyFont="1"/>
    <xf numFmtId="165" fontId="8" fillId="0" borderId="0" xfId="0" applyNumberFormat="1" applyFont="1"/>
    <xf numFmtId="166" fontId="0" fillId="0" borderId="0" xfId="0" applyNumberFormat="1"/>
    <xf numFmtId="1" fontId="0" fillId="0" borderId="0" xfId="0" applyNumberFormat="1"/>
    <xf numFmtId="164" fontId="0" fillId="0" borderId="0" xfId="0" applyNumberFormat="1"/>
    <xf numFmtId="0" fontId="1" fillId="0" borderId="0" xfId="0" applyFont="1" applyAlignment="1">
      <alignment horizontal="right"/>
    </xf>
    <xf numFmtId="165" fontId="0" fillId="0" borderId="0" xfId="0" applyNumberFormat="1"/>
    <xf numFmtId="167" fontId="0" fillId="0" borderId="0" xfId="0" applyNumberFormat="1"/>
    <xf numFmtId="0" fontId="10" fillId="0" borderId="0" xfId="0" applyFont="1"/>
    <xf numFmtId="0" fontId="9" fillId="0" borderId="0" xfId="0" applyFont="1"/>
    <xf numFmtId="164" fontId="0" fillId="0" borderId="0" xfId="0" applyNumberFormat="1" applyAlignment="1">
      <alignment horizontal="right"/>
    </xf>
    <xf numFmtId="168" fontId="0" fillId="0" borderId="0" xfId="0" applyNumberFormat="1" applyAlignment="1">
      <alignment horizontal="right"/>
    </xf>
    <xf numFmtId="0" fontId="13" fillId="0" borderId="0" xfId="0" applyFont="1"/>
    <xf numFmtId="0" fontId="0" fillId="0" borderId="4" xfId="0" applyBorder="1"/>
    <xf numFmtId="0" fontId="14" fillId="0" borderId="0" xfId="0" applyFont="1"/>
    <xf numFmtId="0" fontId="10" fillId="0" borderId="5" xfId="0" applyFont="1" applyBorder="1"/>
    <xf numFmtId="0" fontId="0" fillId="0" borderId="5" xfId="0" applyBorder="1"/>
    <xf numFmtId="164" fontId="0" fillId="0" borderId="5" xfId="0" applyNumberFormat="1" applyBorder="1" applyAlignment="1">
      <alignment horizontal="right"/>
    </xf>
    <xf numFmtId="0" fontId="15" fillId="0" borderId="4" xfId="0" applyFont="1" applyBorder="1"/>
    <xf numFmtId="1" fontId="10" fillId="0" borderId="0" xfId="0" applyNumberFormat="1" applyFont="1" applyAlignment="1">
      <alignment horizontal="right"/>
    </xf>
    <xf numFmtId="3" fontId="16" fillId="4" borderId="3" xfId="0" applyNumberFormat="1" applyFont="1" applyFill="1" applyBorder="1" applyAlignment="1" applyProtection="1">
      <alignment horizontal="right"/>
      <protection locked="0"/>
    </xf>
    <xf numFmtId="1" fontId="16" fillId="4" borderId="2" xfId="0" applyNumberFormat="1" applyFont="1" applyFill="1" applyBorder="1" applyAlignment="1" applyProtection="1">
      <alignment horizontal="right"/>
      <protection locked="0"/>
    </xf>
    <xf numFmtId="0" fontId="18" fillId="0" borderId="0" xfId="0" applyFont="1"/>
    <xf numFmtId="0" fontId="19" fillId="0" borderId="0" xfId="0" applyFont="1"/>
    <xf numFmtId="0" fontId="20" fillId="0" borderId="0" xfId="0" applyFont="1"/>
    <xf numFmtId="0" fontId="21" fillId="0" borderId="0" xfId="0" applyFont="1"/>
    <xf numFmtId="0" fontId="22" fillId="0" borderId="0" xfId="0" applyFont="1"/>
    <xf numFmtId="0" fontId="11" fillId="0" borderId="0" xfId="0" applyFont="1" applyAlignment="1">
      <alignment horizontal="left" vertical="top" wrapText="1"/>
    </xf>
    <xf numFmtId="0" fontId="23" fillId="0" borderId="0" xfId="0" applyFont="1"/>
    <xf numFmtId="0" fontId="12" fillId="0" borderId="0" xfId="0" applyFont="1" applyAlignment="1">
      <alignment vertical="top" wrapText="1"/>
    </xf>
    <xf numFmtId="0" fontId="11" fillId="0" borderId="0" xfId="0" applyFont="1"/>
    <xf numFmtId="0" fontId="11" fillId="0" borderId="0" xfId="0" applyFont="1" applyAlignment="1">
      <alignment horizontal="left" vertical="top" wrapText="1"/>
    </xf>
    <xf numFmtId="0" fontId="17" fillId="0" borderId="0" xfId="0" applyFont="1" applyAlignment="1">
      <alignment horizontal="left" vertical="top" wrapText="1"/>
    </xf>
    <xf numFmtId="0" fontId="14" fillId="0" borderId="0" xfId="0" applyFont="1" applyBorder="1"/>
    <xf numFmtId="0" fontId="10" fillId="0" borderId="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467363</xdr:colOff>
      <xdr:row>0</xdr:row>
      <xdr:rowOff>0</xdr:rowOff>
    </xdr:from>
    <xdr:to>
      <xdr:col>7</xdr:col>
      <xdr:colOff>76839</xdr:colOff>
      <xdr:row>3</xdr:row>
      <xdr:rowOff>266700</xdr:rowOff>
    </xdr:to>
    <xdr:pic>
      <xdr:nvPicPr>
        <xdr:cNvPr id="3" name="Picture 2">
          <a:extLst>
            <a:ext uri="{FF2B5EF4-FFF2-40B4-BE49-F238E27FC236}">
              <a16:creationId xmlns:a16="http://schemas.microsoft.com/office/drawing/2014/main" id="{010D2269-2C5B-E122-86F4-D92363585D1F}"/>
            </a:ext>
          </a:extLst>
        </xdr:cNvPr>
        <xdr:cNvPicPr>
          <a:picLocks noChangeAspect="1"/>
        </xdr:cNvPicPr>
      </xdr:nvPicPr>
      <xdr:blipFill>
        <a:blip xmlns:r="http://schemas.openxmlformats.org/officeDocument/2006/relationships" r:embed="rId1"/>
        <a:stretch>
          <a:fillRect/>
        </a:stretch>
      </xdr:blipFill>
      <xdr:spPr>
        <a:xfrm>
          <a:off x="5620388" y="0"/>
          <a:ext cx="1133476" cy="1133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16A84DF-DB13-460F-BB44-2E2D41A44C40}">
  <we:reference id="wa200010725" version="1.0.0.1" store="en-US" storeType="OMEX"/>
  <we:alternateReferences>
    <we:reference id="wa200010725" version="1.0.0.1" store="wa200010725" storeType="OMEX"/>
  </we:alternateReferences>
  <we:properties>
    <we:property name="claude.fileId" value="&quot;64684220-72d2-44b3-ad8d-81975883fb31&quot;"/>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9E079-C436-40F7-8BD2-D9C1C075CE5E}">
  <dimension ref="A1:R32"/>
  <sheetViews>
    <sheetView showGridLines="0" tabSelected="1" workbookViewId="0">
      <selection activeCell="C6" sqref="C6"/>
    </sheetView>
  </sheetViews>
  <sheetFormatPr defaultRowHeight="14.25" x14ac:dyDescent="0.45"/>
  <cols>
    <col min="1" max="1" width="2.3984375" customWidth="1"/>
    <col min="2" max="2" width="57.265625" bestFit="1" customWidth="1"/>
    <col min="3" max="3" width="14.1328125" customWidth="1"/>
    <col min="4" max="4" width="7.1328125" customWidth="1"/>
    <col min="5" max="6" width="3.59765625" customWidth="1"/>
    <col min="7" max="7" width="21.265625" customWidth="1"/>
  </cols>
  <sheetData>
    <row r="1" spans="1:18" ht="31.9" x14ac:dyDescent="1">
      <c r="A1" s="23" t="s">
        <v>0</v>
      </c>
    </row>
    <row r="2" spans="1:18" ht="21" x14ac:dyDescent="0.65">
      <c r="A2" s="29" t="s">
        <v>48</v>
      </c>
      <c r="B2" s="24"/>
      <c r="C2" s="24"/>
      <c r="D2" s="24"/>
      <c r="E2" s="24"/>
      <c r="F2" s="24"/>
      <c r="G2" s="24"/>
      <c r="O2" s="37"/>
      <c r="R2" s="33"/>
    </row>
    <row r="4" spans="1:18" ht="22.15" customHeight="1" x14ac:dyDescent="0.45">
      <c r="B4" s="19" t="s">
        <v>1</v>
      </c>
      <c r="C4" s="30">
        <f ca="1">Útreikningar!B14</f>
        <v>30</v>
      </c>
      <c r="D4" s="20" t="s">
        <v>2</v>
      </c>
      <c r="J4" s="34"/>
    </row>
    <row r="5" spans="1:18" ht="22.15" customHeight="1" x14ac:dyDescent="0.45">
      <c r="B5" s="19" t="s">
        <v>44</v>
      </c>
      <c r="C5" s="31">
        <v>1000000</v>
      </c>
      <c r="D5" s="20" t="s">
        <v>3</v>
      </c>
      <c r="J5" s="35"/>
      <c r="K5" s="33"/>
      <c r="L5" s="33"/>
      <c r="M5" s="33"/>
      <c r="N5" s="33"/>
      <c r="O5" s="33"/>
    </row>
    <row r="6" spans="1:18" ht="22.15" customHeight="1" x14ac:dyDescent="0.45">
      <c r="B6" s="19" t="s">
        <v>47</v>
      </c>
      <c r="C6" s="31">
        <v>100000</v>
      </c>
      <c r="D6" s="20" t="s">
        <v>3</v>
      </c>
      <c r="J6" s="39"/>
      <c r="K6" s="33"/>
      <c r="L6" s="33"/>
      <c r="M6" s="33"/>
      <c r="N6" s="33"/>
      <c r="O6" s="33"/>
    </row>
    <row r="7" spans="1:18" ht="22.15" customHeight="1" x14ac:dyDescent="0.45">
      <c r="B7" s="19" t="s">
        <v>4</v>
      </c>
      <c r="C7" s="32">
        <v>1996</v>
      </c>
      <c r="J7" s="34"/>
      <c r="K7" s="33"/>
      <c r="L7" s="33"/>
      <c r="M7" s="33"/>
      <c r="N7" s="33"/>
      <c r="O7" s="33"/>
    </row>
    <row r="8" spans="1:18" x14ac:dyDescent="0.45">
      <c r="J8" s="33"/>
      <c r="K8" s="33"/>
      <c r="L8" s="33"/>
      <c r="M8" s="33"/>
      <c r="N8" s="33"/>
      <c r="O8" s="33"/>
    </row>
    <row r="9" spans="1:18" x14ac:dyDescent="0.45">
      <c r="J9" s="33"/>
      <c r="K9" s="33"/>
      <c r="L9" s="33"/>
      <c r="M9" s="33"/>
      <c r="N9" s="33"/>
      <c r="O9" s="33"/>
    </row>
    <row r="10" spans="1:18" ht="21" customHeight="1" x14ac:dyDescent="0.5">
      <c r="B10" s="25" t="s">
        <v>5</v>
      </c>
      <c r="J10" s="36"/>
      <c r="K10" s="33"/>
      <c r="L10" s="33"/>
      <c r="M10" s="33"/>
      <c r="N10" s="33"/>
      <c r="O10" s="33"/>
    </row>
    <row r="11" spans="1:18" ht="21" customHeight="1" x14ac:dyDescent="0.45">
      <c r="B11" s="26" t="s">
        <v>45</v>
      </c>
      <c r="C11" s="27"/>
      <c r="D11" s="27"/>
      <c r="E11" s="27"/>
      <c r="F11" s="27"/>
      <c r="G11" s="28">
        <f ca="1">IF(C4&gt;65,0,Útreikningar!E8)</f>
        <v>32513727.221999783</v>
      </c>
      <c r="J11" s="33"/>
      <c r="K11" s="33"/>
      <c r="L11" s="33"/>
      <c r="M11" s="33"/>
      <c r="N11" s="33"/>
      <c r="O11" s="33"/>
    </row>
    <row r="12" spans="1:18" ht="21" customHeight="1" x14ac:dyDescent="0.45">
      <c r="B12" s="19" t="s">
        <v>46</v>
      </c>
      <c r="G12" s="21">
        <f ca="1">IF(C4&gt;65,0,Útreikningar!E9)</f>
        <v>140080</v>
      </c>
      <c r="J12" s="33"/>
      <c r="K12" s="33"/>
      <c r="L12" s="33"/>
      <c r="M12" s="33"/>
      <c r="N12" s="33"/>
      <c r="O12" s="33"/>
    </row>
    <row r="13" spans="1:18" ht="21" customHeight="1" x14ac:dyDescent="0.45">
      <c r="B13" s="19" t="s">
        <v>50</v>
      </c>
      <c r="G13" s="22">
        <f ca="1">IF(C4&gt;65,0,Útreikningar!E11)</f>
        <v>31.908291893342483</v>
      </c>
      <c r="J13" s="33"/>
      <c r="K13" s="33"/>
      <c r="L13" s="33"/>
      <c r="M13" s="33"/>
      <c r="N13" s="33"/>
      <c r="O13" s="33"/>
    </row>
    <row r="14" spans="1:18" ht="21" customHeight="1" x14ac:dyDescent="0.45">
      <c r="B14" s="19" t="s">
        <v>52</v>
      </c>
      <c r="G14" s="21">
        <f ca="1">IF(C4&gt;65,C6,Útreikningar!E10)</f>
        <v>660320</v>
      </c>
      <c r="J14" s="33"/>
      <c r="K14" s="33"/>
      <c r="L14" s="33"/>
      <c r="M14" s="33"/>
      <c r="N14" s="33"/>
      <c r="O14" s="33"/>
    </row>
    <row r="15" spans="1:18" ht="21" customHeight="1" x14ac:dyDescent="0.45">
      <c r="J15" s="33"/>
      <c r="K15" s="33"/>
      <c r="L15" s="33"/>
      <c r="M15" s="33"/>
      <c r="N15" s="33"/>
      <c r="O15" s="33"/>
    </row>
    <row r="16" spans="1:18" ht="21" customHeight="1" x14ac:dyDescent="0.45">
      <c r="J16" s="33"/>
      <c r="K16" s="33"/>
      <c r="L16" s="33"/>
      <c r="M16" s="33"/>
      <c r="N16" s="33"/>
      <c r="O16" s="33"/>
    </row>
    <row r="17" spans="2:15" ht="21" customHeight="1" x14ac:dyDescent="0.5">
      <c r="B17" s="25" t="s">
        <v>6</v>
      </c>
      <c r="J17" s="36"/>
      <c r="K17" s="33"/>
      <c r="L17" s="33"/>
      <c r="M17" s="33"/>
      <c r="N17" s="33"/>
      <c r="O17" s="33"/>
    </row>
    <row r="18" spans="2:15" ht="21" customHeight="1" x14ac:dyDescent="0.45">
      <c r="B18" s="26" t="s">
        <v>45</v>
      </c>
      <c r="C18" s="27"/>
      <c r="D18" s="27"/>
      <c r="E18" s="27"/>
      <c r="F18" s="27"/>
      <c r="G18" s="28">
        <f ca="1">IF(C4&gt;65,0,Útreikningar!F8)</f>
        <v>61776081.721799582</v>
      </c>
      <c r="J18" s="33"/>
      <c r="K18" s="33"/>
      <c r="L18" s="33"/>
      <c r="M18" s="33"/>
      <c r="N18" s="33"/>
      <c r="O18" s="33"/>
    </row>
    <row r="19" spans="2:15" ht="21" customHeight="1" x14ac:dyDescent="0.45">
      <c r="B19" s="19" t="s">
        <v>46</v>
      </c>
      <c r="G19" s="21">
        <f ca="1">IF(C4&gt;65,0,Útreikningar!F9)</f>
        <v>266152</v>
      </c>
      <c r="J19" s="33"/>
      <c r="K19" s="33"/>
      <c r="L19" s="33"/>
      <c r="M19" s="33"/>
      <c r="N19" s="33"/>
      <c r="O19" s="33"/>
    </row>
    <row r="20" spans="2:15" ht="21" customHeight="1" x14ac:dyDescent="0.45">
      <c r="B20" s="19" t="s">
        <v>50</v>
      </c>
      <c r="G20" s="22">
        <f ca="1">IF(C4&gt;65,0,Útreikningar!F11)</f>
        <v>31.908291893342483</v>
      </c>
      <c r="J20" s="33"/>
      <c r="K20" s="33"/>
      <c r="L20" s="33"/>
      <c r="M20" s="33"/>
      <c r="N20" s="33"/>
      <c r="O20" s="33"/>
    </row>
    <row r="21" spans="2:15" ht="21" customHeight="1" x14ac:dyDescent="0.45">
      <c r="B21" s="19" t="s">
        <v>52</v>
      </c>
      <c r="G21" s="21">
        <f ca="1">IF(C4&gt;65,C6,Útreikningar!F10)</f>
        <v>534248</v>
      </c>
      <c r="J21" s="33"/>
      <c r="K21" s="33"/>
      <c r="L21" s="33"/>
      <c r="M21" s="33"/>
      <c r="N21" s="33"/>
      <c r="O21" s="33"/>
    </row>
    <row r="22" spans="2:15" ht="21" customHeight="1" x14ac:dyDescent="0.45">
      <c r="J22" s="33"/>
      <c r="K22" s="33"/>
      <c r="L22" s="33"/>
      <c r="M22" s="33"/>
      <c r="N22" s="33"/>
      <c r="O22" s="33"/>
    </row>
    <row r="23" spans="2:15" ht="21" customHeight="1" x14ac:dyDescent="0.45">
      <c r="K23" s="33"/>
      <c r="L23" s="33"/>
      <c r="M23" s="33"/>
      <c r="N23" s="33"/>
      <c r="O23" s="33"/>
    </row>
    <row r="24" spans="2:15" ht="21" customHeight="1" x14ac:dyDescent="0.5">
      <c r="B24" s="44" t="s">
        <v>7</v>
      </c>
      <c r="J24" s="36"/>
      <c r="K24" s="33"/>
      <c r="L24" s="33"/>
      <c r="M24" s="33"/>
      <c r="N24" s="33"/>
      <c r="O24" s="33"/>
    </row>
    <row r="25" spans="2:15" ht="21" customHeight="1" x14ac:dyDescent="0.45">
      <c r="B25" s="45" t="s">
        <v>53</v>
      </c>
      <c r="C25" s="27"/>
      <c r="D25" s="27"/>
      <c r="E25" s="27"/>
      <c r="F25" s="27"/>
      <c r="G25" s="28">
        <f ca="1">IF(C4&gt;65,C6,Útreikningar!G10)</f>
        <v>800400</v>
      </c>
      <c r="J25" s="33"/>
      <c r="K25" s="33"/>
      <c r="L25" s="33"/>
      <c r="M25" s="33"/>
      <c r="N25" s="33"/>
      <c r="O25" s="33"/>
    </row>
    <row r="26" spans="2:15" x14ac:dyDescent="0.45">
      <c r="J26" s="33"/>
      <c r="K26" s="33"/>
      <c r="L26" s="33"/>
      <c r="M26" s="33"/>
      <c r="N26" s="33"/>
      <c r="O26" s="33"/>
    </row>
    <row r="27" spans="2:15" x14ac:dyDescent="0.45">
      <c r="K27" s="33"/>
      <c r="L27" s="33"/>
      <c r="M27" s="33"/>
      <c r="N27" s="33"/>
      <c r="O27" s="33"/>
    </row>
    <row r="28" spans="2:15" x14ac:dyDescent="0.45">
      <c r="B28" s="43" t="s">
        <v>8</v>
      </c>
      <c r="C28" s="43"/>
      <c r="D28" s="43"/>
      <c r="E28" s="43"/>
      <c r="F28" s="43"/>
      <c r="G28" s="43"/>
      <c r="J28" s="33"/>
      <c r="K28" s="33"/>
      <c r="L28" s="33"/>
      <c r="M28" s="33"/>
      <c r="N28" s="33"/>
      <c r="O28" s="33"/>
    </row>
    <row r="29" spans="2:15" ht="28.15" customHeight="1" x14ac:dyDescent="0.45">
      <c r="B29" s="42" t="s">
        <v>9</v>
      </c>
      <c r="C29" s="42"/>
      <c r="D29" s="42"/>
      <c r="E29" s="42"/>
      <c r="F29" s="42"/>
      <c r="G29" s="42"/>
      <c r="J29" s="35"/>
      <c r="K29" s="33"/>
      <c r="L29" s="33"/>
      <c r="M29" s="33"/>
      <c r="N29" s="33"/>
      <c r="O29" s="33"/>
    </row>
    <row r="30" spans="2:15" x14ac:dyDescent="0.45">
      <c r="B30" s="38" t="s">
        <v>51</v>
      </c>
      <c r="C30" s="38"/>
      <c r="D30" s="38"/>
      <c r="E30" s="38"/>
      <c r="F30" s="38"/>
      <c r="G30" s="38"/>
      <c r="J30" s="35"/>
      <c r="K30" s="33"/>
      <c r="L30" s="33"/>
      <c r="M30" s="33"/>
      <c r="N30" s="33"/>
      <c r="O30" s="33"/>
    </row>
    <row r="31" spans="2:15" x14ac:dyDescent="0.45">
      <c r="J31" s="33"/>
      <c r="K31" s="33"/>
      <c r="L31" s="33"/>
      <c r="M31" s="33"/>
      <c r="N31" s="33"/>
      <c r="O31" s="33"/>
    </row>
    <row r="32" spans="2:15" ht="96" customHeight="1" x14ac:dyDescent="0.45">
      <c r="B32" s="40" t="s">
        <v>49</v>
      </c>
      <c r="C32" s="41"/>
      <c r="D32" s="41"/>
      <c r="E32" s="41"/>
      <c r="F32" s="41"/>
      <c r="G32" s="41"/>
      <c r="J32" s="37"/>
    </row>
  </sheetData>
  <sheetProtection algorithmName="SHA-512" hashValue="uCpyjMKUBwL+Fpl/kxgt+EwKUIs/HY+M4+oO8I9wvvIRToWANqLXk+qyRHDoQXtUZ3mTQzbXXUeePmohvlBmBQ==" saltValue="qrXJEdy1xy7lk/eaypxz2w==" spinCount="100000" sheet="1" objects="1" scenarios="1" selectLockedCells="1"/>
  <mergeCells count="3">
    <mergeCell ref="B32:G32"/>
    <mergeCell ref="B29:G29"/>
    <mergeCell ref="B28:G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CD30C-F30D-44FB-836D-67237CB2EA24}">
  <sheetPr>
    <tabColor theme="9" tint="0.59999389629810485"/>
  </sheetPr>
  <dimension ref="A1:K54"/>
  <sheetViews>
    <sheetView workbookViewId="0">
      <selection activeCell="M16" sqref="M16"/>
    </sheetView>
  </sheetViews>
  <sheetFormatPr defaultRowHeight="14.25" x14ac:dyDescent="0.45"/>
  <cols>
    <col min="1" max="1" width="36.73046875" bestFit="1" customWidth="1"/>
    <col min="2" max="2" width="11.1328125" bestFit="1" customWidth="1"/>
    <col min="4" max="4" width="30.3984375" bestFit="1" customWidth="1"/>
    <col min="5" max="5" width="12.1328125" bestFit="1" customWidth="1"/>
    <col min="6" max="6" width="12.3984375" bestFit="1" customWidth="1"/>
    <col min="7" max="7" width="10.86328125" bestFit="1" customWidth="1"/>
    <col min="9" max="9" width="35.1328125" bestFit="1" customWidth="1"/>
    <col min="10" max="10" width="10.3984375" bestFit="1" customWidth="1"/>
    <col min="11" max="11" width="14" bestFit="1" customWidth="1"/>
  </cols>
  <sheetData>
    <row r="1" spans="1:11" ht="18" x14ac:dyDescent="0.55000000000000004">
      <c r="A1" s="7" t="s">
        <v>10</v>
      </c>
    </row>
    <row r="3" spans="1:11" x14ac:dyDescent="0.45">
      <c r="A3" s="8" t="s">
        <v>11</v>
      </c>
      <c r="D3" s="8" t="s">
        <v>12</v>
      </c>
      <c r="I3" s="8" t="s">
        <v>13</v>
      </c>
    </row>
    <row r="4" spans="1:11" x14ac:dyDescent="0.45">
      <c r="A4" t="s">
        <v>14</v>
      </c>
      <c r="B4" s="9">
        <f>Reiknivél!C7</f>
        <v>1996</v>
      </c>
      <c r="E4" s="16" t="s">
        <v>15</v>
      </c>
      <c r="F4" s="16" t="s">
        <v>16</v>
      </c>
      <c r="G4" s="16" t="s">
        <v>17</v>
      </c>
      <c r="I4" s="1" t="s">
        <v>18</v>
      </c>
      <c r="J4" s="1" t="s">
        <v>19</v>
      </c>
      <c r="K4" s="1" t="s">
        <v>20</v>
      </c>
    </row>
    <row r="5" spans="1:11" x14ac:dyDescent="0.45">
      <c r="A5" t="s">
        <v>21</v>
      </c>
      <c r="B5" s="10">
        <f>Reiknivél!C5</f>
        <v>1000000</v>
      </c>
      <c r="D5" t="s">
        <v>22</v>
      </c>
      <c r="E5" s="12">
        <v>0.04</v>
      </c>
      <c r="F5" s="12">
        <v>7.5999999999999998E-2</v>
      </c>
      <c r="G5" s="12">
        <v>0</v>
      </c>
      <c r="I5" s="14">
        <v>16</v>
      </c>
      <c r="J5" s="14" t="str">
        <f ca="1">IF($I5&gt;=$B$14,$B$9+($I5-$B$14),"")</f>
        <v/>
      </c>
      <c r="K5" s="6">
        <f ca="1">IF($I5&gt;=$B$14,INDEX(Réttindatafla!$B$2:$AZ$56,MATCH($I5,Réttindatafla!$A$2:$A$56,0),MATCH(MIN(MAX(J5,2024),2074),Réttindatafla!$B$1:$AZ$1,0)),0)</f>
        <v>0</v>
      </c>
    </row>
    <row r="6" spans="1:11" x14ac:dyDescent="0.45">
      <c r="A6" t="s">
        <v>23</v>
      </c>
      <c r="B6" s="10">
        <f>Reiknivél!C6</f>
        <v>100000</v>
      </c>
      <c r="D6" t="s">
        <v>24</v>
      </c>
      <c r="E6" s="17">
        <f>$B$11-E5</f>
        <v>0.16</v>
      </c>
      <c r="F6" s="17">
        <f t="shared" ref="F6:G6" si="0">$B$11-F5</f>
        <v>0.12400000000000001</v>
      </c>
      <c r="G6" s="17">
        <f t="shared" si="0"/>
        <v>0.2</v>
      </c>
      <c r="I6" s="14">
        <f>I5+1</f>
        <v>17</v>
      </c>
      <c r="J6" s="14" t="str">
        <f t="shared" ref="J6:J36" ca="1" si="1">IF($I6&gt;=$B$14,$B$9+($I6-$B$14),"")</f>
        <v/>
      </c>
      <c r="K6" s="6">
        <f ca="1">IF($I6&gt;=$B$14,INDEX(Réttindatafla!$B$2:$AZ$56,MATCH($I6,Réttindatafla!$A$2:$A$56,0),MATCH(MIN(MAX(J6,2024),2074),Réttindatafla!$B$1:$AZ$1,0)),0)</f>
        <v>0</v>
      </c>
    </row>
    <row r="7" spans="1:11" x14ac:dyDescent="0.45">
      <c r="D7" t="s">
        <v>25</v>
      </c>
      <c r="E7" s="15">
        <f>$B$5*E5</f>
        <v>40000</v>
      </c>
      <c r="F7" s="15">
        <f t="shared" ref="F7:G7" si="2">$B$5*F5</f>
        <v>76000</v>
      </c>
      <c r="G7" s="15">
        <f t="shared" si="2"/>
        <v>0</v>
      </c>
      <c r="I7" s="14">
        <f t="shared" ref="I7:I54" si="3">I6+1</f>
        <v>18</v>
      </c>
      <c r="J7" s="14" t="str">
        <f t="shared" ca="1" si="1"/>
        <v/>
      </c>
      <c r="K7" s="6">
        <f ca="1">IF($I7&gt;=$B$14,INDEX(Réttindatafla!$B$2:$AZ$56,MATCH($I7,Réttindatafla!$A$2:$A$56,0),MATCH(MIN(MAX(J7,2024),2074),Réttindatafla!$B$1:$AZ$1,0)),0)</f>
        <v>0</v>
      </c>
    </row>
    <row r="8" spans="1:11" x14ac:dyDescent="0.45">
      <c r="A8" s="8" t="s">
        <v>26</v>
      </c>
      <c r="D8" t="s">
        <v>27</v>
      </c>
      <c r="E8" s="15">
        <f ca="1">IF(E5=0,0,E7*((1+$B$13)^$B$16-1)/$B$13)</f>
        <v>32513727.221999783</v>
      </c>
      <c r="F8" s="15">
        <f t="shared" ref="F8:G8" ca="1" si="4">IF(F5=0,0,F7*((1+$B$13)^$B$16-1)/$B$13)</f>
        <v>61776081.721799582</v>
      </c>
      <c r="G8" s="15">
        <f t="shared" si="4"/>
        <v>0</v>
      </c>
      <c r="I8" s="14">
        <f t="shared" si="3"/>
        <v>19</v>
      </c>
      <c r="J8" s="14" t="str">
        <f t="shared" ca="1" si="1"/>
        <v/>
      </c>
      <c r="K8" s="6">
        <f ca="1">IF($I8&gt;=$B$14,INDEX(Réttindatafla!$B$2:$AZ$56,MATCH($I8,Réttindatafla!$A$2:$A$56,0),MATCH(MIN(MAX(J8,2024),2074),Réttindatafla!$B$1:$AZ$1,0)),0)</f>
        <v>0</v>
      </c>
    </row>
    <row r="9" spans="1:11" x14ac:dyDescent="0.45">
      <c r="A9" t="s">
        <v>28</v>
      </c>
      <c r="B9" s="11">
        <f ca="1">YEAR(TODAY())</f>
        <v>2026</v>
      </c>
      <c r="D9" t="s">
        <v>29</v>
      </c>
      <c r="E9" s="15">
        <f ca="1">$B$20*E5</f>
        <v>140080</v>
      </c>
      <c r="F9" s="15">
        <f ca="1">$B$20*F5</f>
        <v>266152</v>
      </c>
      <c r="G9" s="15">
        <f t="shared" ref="G9" ca="1" si="5">$B$20*G5</f>
        <v>0</v>
      </c>
      <c r="I9" s="14">
        <f t="shared" si="3"/>
        <v>20</v>
      </c>
      <c r="J9" s="14" t="str">
        <f t="shared" ca="1" si="1"/>
        <v/>
      </c>
      <c r="K9" s="6">
        <f ca="1">IF($I9&gt;=$B$14,INDEX(Réttindatafla!$B$2:$AZ$56,MATCH($I9,Réttindatafla!$A$2:$A$56,0),MATCH(MIN(MAX(J9,2024),2074),Réttindatafla!$B$1:$AZ$1,0)),0)</f>
        <v>0</v>
      </c>
    </row>
    <row r="10" spans="1:11" x14ac:dyDescent="0.45">
      <c r="A10" t="s">
        <v>30</v>
      </c>
      <c r="B10" s="11">
        <v>65</v>
      </c>
      <c r="D10" t="s">
        <v>31</v>
      </c>
      <c r="E10" s="15">
        <f ca="1">$B$20*E6+$B$6</f>
        <v>660320</v>
      </c>
      <c r="F10" s="15">
        <f ca="1">$B$20*F6+$B$6</f>
        <v>534248</v>
      </c>
      <c r="G10" s="15">
        <f ca="1">$B$20*G6+$B$6</f>
        <v>800400</v>
      </c>
      <c r="I10" s="14">
        <f t="shared" si="3"/>
        <v>21</v>
      </c>
      <c r="J10" s="14" t="str">
        <f t="shared" ca="1" si="1"/>
        <v/>
      </c>
      <c r="K10" s="6">
        <f ca="1">IF($I10&gt;=$B$14,INDEX(Réttindatafla!$B$2:$AZ$56,MATCH($I10,Réttindatafla!$A$2:$A$56,0),MATCH(MIN(MAX(J10,2024),2074),Réttindatafla!$B$1:$AZ$1,0)),0)</f>
        <v>0</v>
      </c>
    </row>
    <row r="11" spans="1:11" x14ac:dyDescent="0.45">
      <c r="A11" t="s">
        <v>32</v>
      </c>
      <c r="B11" s="12">
        <v>0.2</v>
      </c>
      <c r="D11" t="s">
        <v>33</v>
      </c>
      <c r="E11" s="18">
        <f ca="1">IF(E5=0,0,IF(E8*$B$13/E9&gt;=1,"Ótakmarkað",-LN(1-E8*$B$13/E9)/LN(1+$B$13)/12))</f>
        <v>31.908291893342483</v>
      </c>
      <c r="F11" s="18">
        <f ca="1">IF(F5=0,0,IF(F8*$B$13/F9&gt;=1,"Ótakmarkað",-LN(1-F8*$B$13/F9)/LN(1+$B$13)/12))</f>
        <v>31.908291893342483</v>
      </c>
      <c r="G11" s="18">
        <f>IF(G5=0,0,IF(G8*$B$13/G9&gt;=1,"Ótakmarkað",-LN(1-G8*$B$13/G9)/LN(1+$B$13)/12))</f>
        <v>0</v>
      </c>
      <c r="I11" s="14">
        <f t="shared" si="3"/>
        <v>22</v>
      </c>
      <c r="J11" s="14" t="str">
        <f t="shared" ca="1" si="1"/>
        <v/>
      </c>
      <c r="K11" s="6">
        <f ca="1">IF($I11&gt;=$B$14,INDEX(Réttindatafla!$B$2:$AZ$56,MATCH($I11,Réttindatafla!$A$2:$A$56,0),MATCH(MIN(MAX(J11,2024),2074),Réttindatafla!$B$1:$AZ$1,0)),0)</f>
        <v>0</v>
      </c>
    </row>
    <row r="12" spans="1:11" x14ac:dyDescent="0.45">
      <c r="A12" t="s">
        <v>34</v>
      </c>
      <c r="B12" s="12">
        <v>3.5000000000000003E-2</v>
      </c>
      <c r="D12" t="s">
        <v>35</v>
      </c>
      <c r="E12" s="15">
        <f ca="1">E10+E9</f>
        <v>800400</v>
      </c>
      <c r="F12" s="15">
        <f ca="1">F10+F9</f>
        <v>800400</v>
      </c>
      <c r="G12" s="15">
        <f t="shared" ref="G12" ca="1" si="6">G10+G9</f>
        <v>800400</v>
      </c>
      <c r="I12" s="14">
        <f t="shared" si="3"/>
        <v>23</v>
      </c>
      <c r="J12" s="14" t="str">
        <f t="shared" ca="1" si="1"/>
        <v/>
      </c>
      <c r="K12" s="6">
        <f ca="1">IF($I12&gt;=$B$14,INDEX(Réttindatafla!$B$2:$AZ$56,MATCH($I12,Réttindatafla!$A$2:$A$56,0),MATCH(MIN(MAX(J12,2024),2074),Réttindatafla!$B$1:$AZ$1,0)),0)</f>
        <v>0</v>
      </c>
    </row>
    <row r="13" spans="1:11" x14ac:dyDescent="0.45">
      <c r="A13" t="s">
        <v>36</v>
      </c>
      <c r="B13" s="13">
        <f>(1+B12)^(1/12)-1</f>
        <v>2.8708987190766422E-3</v>
      </c>
      <c r="I13" s="14">
        <f t="shared" si="3"/>
        <v>24</v>
      </c>
      <c r="J13" s="14" t="str">
        <f t="shared" ca="1" si="1"/>
        <v/>
      </c>
      <c r="K13" s="6">
        <f ca="1">IF($I13&gt;=$B$14,INDEX(Réttindatafla!$B$2:$AZ$56,MATCH($I13,Réttindatafla!$A$2:$A$56,0),MATCH(MIN(MAX(J13,2024),2074),Réttindatafla!$B$1:$AZ$1,0)),0)</f>
        <v>0</v>
      </c>
    </row>
    <row r="14" spans="1:11" x14ac:dyDescent="0.45">
      <c r="A14" t="s">
        <v>37</v>
      </c>
      <c r="B14" s="14">
        <f ca="1">B9-B4</f>
        <v>30</v>
      </c>
      <c r="I14" s="14">
        <f t="shared" si="3"/>
        <v>25</v>
      </c>
      <c r="J14" s="14" t="str">
        <f t="shared" ca="1" si="1"/>
        <v/>
      </c>
      <c r="K14" s="6">
        <f ca="1">IF($I14&gt;=$B$14,INDEX(Réttindatafla!$B$2:$AZ$56,MATCH($I14,Réttindatafla!$A$2:$A$56,0),MATCH(MIN(MAX(J14,2024),2074),Réttindatafla!$B$1:$AZ$1,0)),0)</f>
        <v>0</v>
      </c>
    </row>
    <row r="15" spans="1:11" x14ac:dyDescent="0.45">
      <c r="A15" t="s">
        <v>38</v>
      </c>
      <c r="B15" s="14">
        <f ca="1">B10-B14</f>
        <v>35</v>
      </c>
      <c r="I15" s="14">
        <f t="shared" si="3"/>
        <v>26</v>
      </c>
      <c r="J15" s="14" t="str">
        <f t="shared" ca="1" si="1"/>
        <v/>
      </c>
      <c r="K15" s="6">
        <f ca="1">IF($I15&gt;=$B$14,INDEX(Réttindatafla!$B$2:$AZ$56,MATCH($I15,Réttindatafla!$A$2:$A$56,0),MATCH(MIN(MAX(J15,2024),2074),Réttindatafla!$B$1:$AZ$1,0)),0)</f>
        <v>0</v>
      </c>
    </row>
    <row r="16" spans="1:11" x14ac:dyDescent="0.45">
      <c r="A16" t="s">
        <v>39</v>
      </c>
      <c r="B16" s="14">
        <f ca="1">B15*12</f>
        <v>420</v>
      </c>
      <c r="I16" s="14">
        <f t="shared" si="3"/>
        <v>27</v>
      </c>
      <c r="J16" s="14" t="str">
        <f t="shared" ca="1" si="1"/>
        <v/>
      </c>
      <c r="K16" s="6">
        <f ca="1">IF($I16&gt;=$B$14,INDEX(Réttindatafla!$B$2:$AZ$56,MATCH($I16,Réttindatafla!$A$2:$A$56,0),MATCH(MIN(MAX(J16,2024),2074),Réttindatafla!$B$1:$AZ$1,0)),0)</f>
        <v>0</v>
      </c>
    </row>
    <row r="17" spans="1:11" x14ac:dyDescent="0.45">
      <c r="I17" s="14">
        <f t="shared" si="3"/>
        <v>28</v>
      </c>
      <c r="J17" s="14" t="str">
        <f t="shared" ca="1" si="1"/>
        <v/>
      </c>
      <c r="K17" s="6">
        <f ca="1">IF($I17&gt;=$B$14,INDEX(Réttindatafla!$B$2:$AZ$56,MATCH($I17,Réttindatafla!$A$2:$A$56,0),MATCH(MIN(MAX(J17,2024),2074),Réttindatafla!$B$1:$AZ$1,0)),0)</f>
        <v>0</v>
      </c>
    </row>
    <row r="18" spans="1:11" x14ac:dyDescent="0.45">
      <c r="A18" s="8" t="s">
        <v>40</v>
      </c>
      <c r="I18" s="14">
        <f t="shared" si="3"/>
        <v>29</v>
      </c>
      <c r="J18" s="14" t="str">
        <f t="shared" ca="1" si="1"/>
        <v/>
      </c>
      <c r="K18" s="6">
        <f ca="1">IF($I18&gt;=$B$14,INDEX(Réttindatafla!$B$2:$AZ$56,MATCH($I18,Réttindatafla!$A$2:$A$56,0),MATCH(MIN(MAX(J18,2024),2074),Réttindatafla!$B$1:$AZ$1,0)),0)</f>
        <v>0</v>
      </c>
    </row>
    <row r="19" spans="1:11" x14ac:dyDescent="0.45">
      <c r="A19" t="s">
        <v>41</v>
      </c>
      <c r="B19" s="6">
        <f ca="1">SUM(K5:K54)</f>
        <v>35020</v>
      </c>
      <c r="I19" s="14">
        <f t="shared" si="3"/>
        <v>30</v>
      </c>
      <c r="J19" s="14">
        <f t="shared" ca="1" si="1"/>
        <v>2026</v>
      </c>
      <c r="K19" s="6">
        <f ca="1">IF($I19&gt;=$B$14,INDEX(Réttindatafla!$B$2:$AZ$56,MATCH($I19,Réttindatafla!$A$2:$A$56,0),MATCH(MIN(MAX(J19,2024),2074),Réttindatafla!$B$1:$AZ$1,0)),0)</f>
        <v>1665</v>
      </c>
    </row>
    <row r="20" spans="1:11" x14ac:dyDescent="0.45">
      <c r="A20" t="s">
        <v>42</v>
      </c>
      <c r="B20" s="15">
        <f ca="1">B5/10000*B19</f>
        <v>3502000</v>
      </c>
      <c r="I20" s="14">
        <f t="shared" si="3"/>
        <v>31</v>
      </c>
      <c r="J20" s="14">
        <f t="shared" ca="1" si="1"/>
        <v>2027</v>
      </c>
      <c r="K20" s="6">
        <f ca="1">IF($I20&gt;=$B$14,INDEX(Réttindatafla!$B$2:$AZ$56,MATCH($I20,Réttindatafla!$A$2:$A$56,0),MATCH(MIN(MAX(J20,2024),2074),Réttindatafla!$B$1:$AZ$1,0)),0)</f>
        <v>1607</v>
      </c>
    </row>
    <row r="21" spans="1:11" x14ac:dyDescent="0.45">
      <c r="I21" s="14">
        <f t="shared" si="3"/>
        <v>32</v>
      </c>
      <c r="J21" s="14">
        <f t="shared" ca="1" si="1"/>
        <v>2028</v>
      </c>
      <c r="K21" s="6">
        <f ca="1">IF($I21&gt;=$B$14,INDEX(Réttindatafla!$B$2:$AZ$56,MATCH($I21,Réttindatafla!$A$2:$A$56,0),MATCH(MIN(MAX(J21,2024),2074),Réttindatafla!$B$1:$AZ$1,0)),0)</f>
        <v>1551</v>
      </c>
    </row>
    <row r="22" spans="1:11" x14ac:dyDescent="0.45">
      <c r="I22" s="14">
        <f t="shared" si="3"/>
        <v>33</v>
      </c>
      <c r="J22" s="14">
        <f t="shared" ca="1" si="1"/>
        <v>2029</v>
      </c>
      <c r="K22" s="6">
        <f ca="1">IF($I22&gt;=$B$14,INDEX(Réttindatafla!$B$2:$AZ$56,MATCH($I22,Réttindatafla!$A$2:$A$56,0),MATCH(MIN(MAX(J22,2024),2074),Réttindatafla!$B$1:$AZ$1,0)),0)</f>
        <v>1497</v>
      </c>
    </row>
    <row r="23" spans="1:11" x14ac:dyDescent="0.45">
      <c r="I23" s="14">
        <f t="shared" si="3"/>
        <v>34</v>
      </c>
      <c r="J23" s="14">
        <f t="shared" ca="1" si="1"/>
        <v>2030</v>
      </c>
      <c r="K23" s="6">
        <f ca="1">IF($I23&gt;=$B$14,INDEX(Réttindatafla!$B$2:$AZ$56,MATCH($I23,Réttindatafla!$A$2:$A$56,0),MATCH(MIN(MAX(J23,2024),2074),Réttindatafla!$B$1:$AZ$1,0)),0)</f>
        <v>1445</v>
      </c>
    </row>
    <row r="24" spans="1:11" x14ac:dyDescent="0.45">
      <c r="I24" s="14">
        <f t="shared" si="3"/>
        <v>35</v>
      </c>
      <c r="J24" s="14">
        <f t="shared" ca="1" si="1"/>
        <v>2031</v>
      </c>
      <c r="K24" s="6">
        <f ca="1">IF($I24&gt;=$B$14,INDEX(Réttindatafla!$B$2:$AZ$56,MATCH($I24,Réttindatafla!$A$2:$A$56,0),MATCH(MIN(MAX(J24,2024),2074),Réttindatafla!$B$1:$AZ$1,0)),0)</f>
        <v>1394</v>
      </c>
    </row>
    <row r="25" spans="1:11" x14ac:dyDescent="0.45">
      <c r="I25" s="14">
        <f t="shared" si="3"/>
        <v>36</v>
      </c>
      <c r="J25" s="14">
        <f t="shared" ca="1" si="1"/>
        <v>2032</v>
      </c>
      <c r="K25" s="6">
        <f ca="1">IF($I25&gt;=$B$14,INDEX(Réttindatafla!$B$2:$AZ$56,MATCH($I25,Réttindatafla!$A$2:$A$56,0),MATCH(MIN(MAX(J25,2024),2074),Réttindatafla!$B$1:$AZ$1,0)),0)</f>
        <v>1346</v>
      </c>
    </row>
    <row r="26" spans="1:11" x14ac:dyDescent="0.45">
      <c r="I26" s="14">
        <f t="shared" si="3"/>
        <v>37</v>
      </c>
      <c r="J26" s="14">
        <f t="shared" ca="1" si="1"/>
        <v>2033</v>
      </c>
      <c r="K26" s="6">
        <f ca="1">IF($I26&gt;=$B$14,INDEX(Réttindatafla!$B$2:$AZ$56,MATCH($I26,Réttindatafla!$A$2:$A$56,0),MATCH(MIN(MAX(J26,2024),2074),Réttindatafla!$B$1:$AZ$1,0)),0)</f>
        <v>1299</v>
      </c>
    </row>
    <row r="27" spans="1:11" x14ac:dyDescent="0.45">
      <c r="I27" s="14">
        <f t="shared" si="3"/>
        <v>38</v>
      </c>
      <c r="J27" s="14">
        <f t="shared" ca="1" si="1"/>
        <v>2034</v>
      </c>
      <c r="K27" s="6">
        <f ca="1">IF($I27&gt;=$B$14,INDEX(Réttindatafla!$B$2:$AZ$56,MATCH($I27,Réttindatafla!$A$2:$A$56,0),MATCH(MIN(MAX(J27,2024),2074),Réttindatafla!$B$1:$AZ$1,0)),0)</f>
        <v>1253</v>
      </c>
    </row>
    <row r="28" spans="1:11" x14ac:dyDescent="0.45">
      <c r="I28" s="14">
        <f t="shared" si="3"/>
        <v>39</v>
      </c>
      <c r="J28" s="14">
        <f t="shared" ca="1" si="1"/>
        <v>2035</v>
      </c>
      <c r="K28" s="6">
        <f ca="1">IF($I28&gt;=$B$14,INDEX(Réttindatafla!$B$2:$AZ$56,MATCH($I28,Réttindatafla!$A$2:$A$56,0),MATCH(MIN(MAX(J28,2024),2074),Réttindatafla!$B$1:$AZ$1,0)),0)</f>
        <v>1209</v>
      </c>
    </row>
    <row r="29" spans="1:11" x14ac:dyDescent="0.45">
      <c r="I29" s="14">
        <f t="shared" si="3"/>
        <v>40</v>
      </c>
      <c r="J29" s="14">
        <f t="shared" ca="1" si="1"/>
        <v>2036</v>
      </c>
      <c r="K29" s="6">
        <f ca="1">IF($I29&gt;=$B$14,INDEX(Réttindatafla!$B$2:$AZ$56,MATCH($I29,Réttindatafla!$A$2:$A$56,0),MATCH(MIN(MAX(J29,2024),2074),Réttindatafla!$B$1:$AZ$1,0)),0)</f>
        <v>1167</v>
      </c>
    </row>
    <row r="30" spans="1:11" x14ac:dyDescent="0.45">
      <c r="I30" s="14">
        <f t="shared" si="3"/>
        <v>41</v>
      </c>
      <c r="J30" s="14">
        <f t="shared" ca="1" si="1"/>
        <v>2037</v>
      </c>
      <c r="K30" s="6">
        <f ca="1">IF($I30&gt;=$B$14,INDEX(Réttindatafla!$B$2:$AZ$56,MATCH($I30,Réttindatafla!$A$2:$A$56,0),MATCH(MIN(MAX(J30,2024),2074),Réttindatafla!$B$1:$AZ$1,0)),0)</f>
        <v>1126</v>
      </c>
    </row>
    <row r="31" spans="1:11" x14ac:dyDescent="0.45">
      <c r="I31" s="14">
        <f t="shared" si="3"/>
        <v>42</v>
      </c>
      <c r="J31" s="14">
        <f t="shared" ca="1" si="1"/>
        <v>2038</v>
      </c>
      <c r="K31" s="6">
        <f ca="1">IF($I31&gt;=$B$14,INDEX(Réttindatafla!$B$2:$AZ$56,MATCH($I31,Réttindatafla!$A$2:$A$56,0),MATCH(MIN(MAX(J31,2024),2074),Réttindatafla!$B$1:$AZ$1,0)),0)</f>
        <v>1087</v>
      </c>
    </row>
    <row r="32" spans="1:11" x14ac:dyDescent="0.45">
      <c r="I32" s="14">
        <f t="shared" si="3"/>
        <v>43</v>
      </c>
      <c r="J32" s="14">
        <f t="shared" ca="1" si="1"/>
        <v>2039</v>
      </c>
      <c r="K32" s="6">
        <f ca="1">IF($I32&gt;=$B$14,INDEX(Réttindatafla!$B$2:$AZ$56,MATCH($I32,Réttindatafla!$A$2:$A$56,0),MATCH(MIN(MAX(J32,2024),2074),Réttindatafla!$B$1:$AZ$1,0)),0)</f>
        <v>1049</v>
      </c>
    </row>
    <row r="33" spans="9:11" x14ac:dyDescent="0.45">
      <c r="I33" s="14">
        <f t="shared" si="3"/>
        <v>44</v>
      </c>
      <c r="J33" s="14">
        <f t="shared" ca="1" si="1"/>
        <v>2040</v>
      </c>
      <c r="K33" s="6">
        <f ca="1">IF($I33&gt;=$B$14,INDEX(Réttindatafla!$B$2:$AZ$56,MATCH($I33,Réttindatafla!$A$2:$A$56,0),MATCH(MIN(MAX(J33,2024),2074),Réttindatafla!$B$1:$AZ$1,0)),0)</f>
        <v>1013</v>
      </c>
    </row>
    <row r="34" spans="9:11" x14ac:dyDescent="0.45">
      <c r="I34" s="14">
        <f t="shared" si="3"/>
        <v>45</v>
      </c>
      <c r="J34" s="14">
        <f t="shared" ca="1" si="1"/>
        <v>2041</v>
      </c>
      <c r="K34" s="6">
        <f ca="1">IF($I34&gt;=$B$14,INDEX(Réttindatafla!$B$2:$AZ$56,MATCH($I34,Réttindatafla!$A$2:$A$56,0),MATCH(MIN(MAX(J34,2024),2074),Réttindatafla!$B$1:$AZ$1,0)),0)</f>
        <v>979</v>
      </c>
    </row>
    <row r="35" spans="9:11" x14ac:dyDescent="0.45">
      <c r="I35" s="14">
        <f t="shared" si="3"/>
        <v>46</v>
      </c>
      <c r="J35" s="14">
        <f t="shared" ca="1" si="1"/>
        <v>2042</v>
      </c>
      <c r="K35" s="6">
        <f ca="1">IF($I35&gt;=$B$14,INDEX(Réttindatafla!$B$2:$AZ$56,MATCH($I35,Réttindatafla!$A$2:$A$56,0),MATCH(MIN(MAX(J35,2024),2074),Réttindatafla!$B$1:$AZ$1,0)),0)</f>
        <v>945</v>
      </c>
    </row>
    <row r="36" spans="9:11" x14ac:dyDescent="0.45">
      <c r="I36" s="14">
        <f t="shared" si="3"/>
        <v>47</v>
      </c>
      <c r="J36" s="14">
        <f t="shared" ca="1" si="1"/>
        <v>2043</v>
      </c>
      <c r="K36" s="6">
        <f ca="1">IF($I36&gt;=$B$14,INDEX(Réttindatafla!$B$2:$AZ$56,MATCH($I36,Réttindatafla!$A$2:$A$56,0),MATCH(MIN(MAX(J36,2024),2074),Réttindatafla!$B$1:$AZ$1,0)),0)</f>
        <v>914</v>
      </c>
    </row>
    <row r="37" spans="9:11" x14ac:dyDescent="0.45">
      <c r="I37" s="14">
        <f t="shared" si="3"/>
        <v>48</v>
      </c>
      <c r="J37" s="14">
        <f t="shared" ref="J37:J54" ca="1" si="7">IF($I37&gt;=$B$14,$B$9+($I37-$B$14),"")</f>
        <v>2044</v>
      </c>
      <c r="K37" s="6">
        <f ca="1">IF($I37&gt;=$B$14,INDEX(Réttindatafla!$B$2:$AZ$56,MATCH($I37,Réttindatafla!$A$2:$A$56,0),MATCH(MIN(MAX(J37,2024),2074),Réttindatafla!$B$1:$AZ$1,0)),0)</f>
        <v>883</v>
      </c>
    </row>
    <row r="38" spans="9:11" x14ac:dyDescent="0.45">
      <c r="I38" s="14">
        <f t="shared" si="3"/>
        <v>49</v>
      </c>
      <c r="J38" s="14">
        <f t="shared" ca="1" si="7"/>
        <v>2045</v>
      </c>
      <c r="K38" s="6">
        <f ca="1">IF($I38&gt;=$B$14,INDEX(Réttindatafla!$B$2:$AZ$56,MATCH($I38,Réttindatafla!$A$2:$A$56,0),MATCH(MIN(MAX(J38,2024),2074),Réttindatafla!$B$1:$AZ$1,0)),0)</f>
        <v>854</v>
      </c>
    </row>
    <row r="39" spans="9:11" x14ac:dyDescent="0.45">
      <c r="I39" s="14">
        <f t="shared" si="3"/>
        <v>50</v>
      </c>
      <c r="J39" s="14">
        <f t="shared" ca="1" si="7"/>
        <v>2046</v>
      </c>
      <c r="K39" s="6">
        <f ca="1">IF($I39&gt;=$B$14,INDEX(Réttindatafla!$B$2:$AZ$56,MATCH($I39,Réttindatafla!$A$2:$A$56,0),MATCH(MIN(MAX(J39,2024),2074),Réttindatafla!$B$1:$AZ$1,0)),0)</f>
        <v>826</v>
      </c>
    </row>
    <row r="40" spans="9:11" x14ac:dyDescent="0.45">
      <c r="I40" s="14">
        <f t="shared" si="3"/>
        <v>51</v>
      </c>
      <c r="J40" s="14">
        <f t="shared" ca="1" si="7"/>
        <v>2047</v>
      </c>
      <c r="K40" s="6">
        <f ca="1">IF($I40&gt;=$B$14,INDEX(Réttindatafla!$B$2:$AZ$56,MATCH($I40,Réttindatafla!$A$2:$A$56,0),MATCH(MIN(MAX(J40,2024),2074),Réttindatafla!$B$1:$AZ$1,0)),0)</f>
        <v>800</v>
      </c>
    </row>
    <row r="41" spans="9:11" x14ac:dyDescent="0.45">
      <c r="I41" s="14">
        <f t="shared" si="3"/>
        <v>52</v>
      </c>
      <c r="J41" s="14">
        <f t="shared" ca="1" si="7"/>
        <v>2048</v>
      </c>
      <c r="K41" s="6">
        <f ca="1">IF($I41&gt;=$B$14,INDEX(Réttindatafla!$B$2:$AZ$56,MATCH($I41,Réttindatafla!$A$2:$A$56,0),MATCH(MIN(MAX(J41,2024),2074),Réttindatafla!$B$1:$AZ$1,0)),0)</f>
        <v>775</v>
      </c>
    </row>
    <row r="42" spans="9:11" x14ac:dyDescent="0.45">
      <c r="I42" s="14">
        <f t="shared" si="3"/>
        <v>53</v>
      </c>
      <c r="J42" s="14">
        <f t="shared" ca="1" si="7"/>
        <v>2049</v>
      </c>
      <c r="K42" s="6">
        <f ca="1">IF($I42&gt;=$B$14,INDEX(Réttindatafla!$B$2:$AZ$56,MATCH($I42,Réttindatafla!$A$2:$A$56,0),MATCH(MIN(MAX(J42,2024),2074),Réttindatafla!$B$1:$AZ$1,0)),0)</f>
        <v>751</v>
      </c>
    </row>
    <row r="43" spans="9:11" x14ac:dyDescent="0.45">
      <c r="I43" s="14">
        <f t="shared" si="3"/>
        <v>54</v>
      </c>
      <c r="J43" s="14">
        <f t="shared" ca="1" si="7"/>
        <v>2050</v>
      </c>
      <c r="K43" s="6">
        <f ca="1">IF($I43&gt;=$B$14,INDEX(Réttindatafla!$B$2:$AZ$56,MATCH($I43,Réttindatafla!$A$2:$A$56,0),MATCH(MIN(MAX(J43,2024),2074),Réttindatafla!$B$1:$AZ$1,0)),0)</f>
        <v>728</v>
      </c>
    </row>
    <row r="44" spans="9:11" x14ac:dyDescent="0.45">
      <c r="I44" s="14">
        <f t="shared" si="3"/>
        <v>55</v>
      </c>
      <c r="J44" s="14">
        <f t="shared" ca="1" si="7"/>
        <v>2051</v>
      </c>
      <c r="K44" s="6">
        <f ca="1">IF($I44&gt;=$B$14,INDEX(Réttindatafla!$B$2:$AZ$56,MATCH($I44,Réttindatafla!$A$2:$A$56,0),MATCH(MIN(MAX(J44,2024),2074),Réttindatafla!$B$1:$AZ$1,0)),0)</f>
        <v>707</v>
      </c>
    </row>
    <row r="45" spans="9:11" x14ac:dyDescent="0.45">
      <c r="I45" s="14">
        <f t="shared" si="3"/>
        <v>56</v>
      </c>
      <c r="J45" s="14">
        <f t="shared" ca="1" si="7"/>
        <v>2052</v>
      </c>
      <c r="K45" s="6">
        <f ca="1">IF($I45&gt;=$B$14,INDEX(Réttindatafla!$B$2:$AZ$56,MATCH($I45,Réttindatafla!$A$2:$A$56,0),MATCH(MIN(MAX(J45,2024),2074),Réttindatafla!$B$1:$AZ$1,0)),0)</f>
        <v>687</v>
      </c>
    </row>
    <row r="46" spans="9:11" x14ac:dyDescent="0.45">
      <c r="I46" s="14">
        <f t="shared" si="3"/>
        <v>57</v>
      </c>
      <c r="J46" s="14">
        <f t="shared" ca="1" si="7"/>
        <v>2053</v>
      </c>
      <c r="K46" s="6">
        <f ca="1">IF($I46&gt;=$B$14,INDEX(Réttindatafla!$B$2:$AZ$56,MATCH($I46,Réttindatafla!$A$2:$A$56,0),MATCH(MIN(MAX(J46,2024),2074),Réttindatafla!$B$1:$AZ$1,0)),0)</f>
        <v>668</v>
      </c>
    </row>
    <row r="47" spans="9:11" x14ac:dyDescent="0.45">
      <c r="I47" s="14">
        <f t="shared" si="3"/>
        <v>58</v>
      </c>
      <c r="J47" s="14">
        <f t="shared" ca="1" si="7"/>
        <v>2054</v>
      </c>
      <c r="K47" s="6">
        <f ca="1">IF($I47&gt;=$B$14,INDEX(Réttindatafla!$B$2:$AZ$56,MATCH($I47,Réttindatafla!$A$2:$A$56,0),MATCH(MIN(MAX(J47,2024),2074),Réttindatafla!$B$1:$AZ$1,0)),0)</f>
        <v>650</v>
      </c>
    </row>
    <row r="48" spans="9:11" x14ac:dyDescent="0.45">
      <c r="I48" s="14">
        <f t="shared" si="3"/>
        <v>59</v>
      </c>
      <c r="J48" s="14">
        <f t="shared" ca="1" si="7"/>
        <v>2055</v>
      </c>
      <c r="K48" s="6">
        <f ca="1">IF($I48&gt;=$B$14,INDEX(Réttindatafla!$B$2:$AZ$56,MATCH($I48,Réttindatafla!$A$2:$A$56,0),MATCH(MIN(MAX(J48,2024),2074),Réttindatafla!$B$1:$AZ$1,0)),0)</f>
        <v>633</v>
      </c>
    </row>
    <row r="49" spans="9:11" x14ac:dyDescent="0.45">
      <c r="I49" s="14">
        <f t="shared" si="3"/>
        <v>60</v>
      </c>
      <c r="J49" s="14">
        <f t="shared" ca="1" si="7"/>
        <v>2056</v>
      </c>
      <c r="K49" s="6">
        <f ca="1">IF($I49&gt;=$B$14,INDEX(Réttindatafla!$B$2:$AZ$56,MATCH($I49,Réttindatafla!$A$2:$A$56,0),MATCH(MIN(MAX(J49,2024),2074),Réttindatafla!$B$1:$AZ$1,0)),0)</f>
        <v>618</v>
      </c>
    </row>
    <row r="50" spans="9:11" x14ac:dyDescent="0.45">
      <c r="I50" s="14">
        <f t="shared" si="3"/>
        <v>61</v>
      </c>
      <c r="J50" s="14">
        <f t="shared" ca="1" si="7"/>
        <v>2057</v>
      </c>
      <c r="K50" s="6">
        <f ca="1">IF($I50&gt;=$B$14,INDEX(Réttindatafla!$B$2:$AZ$56,MATCH($I50,Réttindatafla!$A$2:$A$56,0),MATCH(MIN(MAX(J50,2024),2074),Réttindatafla!$B$1:$AZ$1,0)),0)</f>
        <v>604</v>
      </c>
    </row>
    <row r="51" spans="9:11" x14ac:dyDescent="0.45">
      <c r="I51" s="14">
        <f t="shared" si="3"/>
        <v>62</v>
      </c>
      <c r="J51" s="14">
        <f t="shared" ca="1" si="7"/>
        <v>2058</v>
      </c>
      <c r="K51" s="6">
        <f ca="1">IF($I51&gt;=$B$14,INDEX(Réttindatafla!$B$2:$AZ$56,MATCH($I51,Réttindatafla!$A$2:$A$56,0),MATCH(MIN(MAX(J51,2024),2074),Réttindatafla!$B$1:$AZ$1,0)),0)</f>
        <v>591</v>
      </c>
    </row>
    <row r="52" spans="9:11" x14ac:dyDescent="0.45">
      <c r="I52" s="14">
        <f t="shared" si="3"/>
        <v>63</v>
      </c>
      <c r="J52" s="14">
        <f t="shared" ca="1" si="7"/>
        <v>2059</v>
      </c>
      <c r="K52" s="6">
        <f ca="1">IF($I52&gt;=$B$14,INDEX(Réttindatafla!$B$2:$AZ$56,MATCH($I52,Réttindatafla!$A$2:$A$56,0),MATCH(MIN(MAX(J52,2024),2074),Réttindatafla!$B$1:$AZ$1,0)),0)</f>
        <v>580</v>
      </c>
    </row>
    <row r="53" spans="9:11" x14ac:dyDescent="0.45">
      <c r="I53" s="14">
        <f t="shared" si="3"/>
        <v>64</v>
      </c>
      <c r="J53" s="14">
        <f t="shared" ca="1" si="7"/>
        <v>2060</v>
      </c>
      <c r="K53" s="6">
        <f ca="1">IF($I53&gt;=$B$14,INDEX(Réttindatafla!$B$2:$AZ$56,MATCH($I53,Réttindatafla!$A$2:$A$56,0),MATCH(MIN(MAX(J53,2024),2074),Réttindatafla!$B$1:$AZ$1,0)),0)</f>
        <v>570</v>
      </c>
    </row>
    <row r="54" spans="9:11" x14ac:dyDescent="0.45">
      <c r="I54" s="14">
        <f t="shared" si="3"/>
        <v>65</v>
      </c>
      <c r="J54" s="14">
        <f t="shared" ca="1" si="7"/>
        <v>2061</v>
      </c>
      <c r="K54" s="6">
        <f ca="1">IF($I54&gt;=$B$14,INDEX(Réttindatafla!$B$2:$AZ$56,MATCH($I54,Réttindatafla!$A$2:$A$56,0),MATCH(MIN(MAX(J54,2024),2074),Réttindatafla!$B$1:$AZ$1,0)),0)</f>
        <v>549</v>
      </c>
    </row>
  </sheetData>
  <sheetProtection algorithmName="SHA-512" hashValue="AwGLLQJfJ4Ey6Vmp43G4DZEyOyyPHraWW9ncqHxeb/bUM7Rco42yuizkORuq0GNFqTPwnLSO0xh84JmtgpRgUA==" saltValue="TAuF5wLcEe6Mv01b59UiPg==" spinCount="100000"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B8173-FC38-48B6-AF24-17378344BCB4}">
  <sheetPr>
    <tabColor theme="3" tint="0.749992370372631"/>
  </sheetPr>
  <dimension ref="A1:AZ55"/>
  <sheetViews>
    <sheetView workbookViewId="0">
      <selection activeCell="F16" sqref="F16"/>
    </sheetView>
  </sheetViews>
  <sheetFormatPr defaultRowHeight="14.25" x14ac:dyDescent="0.45"/>
  <sheetData>
    <row r="1" spans="1:52" x14ac:dyDescent="0.45">
      <c r="A1" s="2" t="s">
        <v>43</v>
      </c>
      <c r="B1" s="2">
        <v>2024</v>
      </c>
      <c r="C1" s="3">
        <v>2025</v>
      </c>
      <c r="D1" s="3">
        <v>2026</v>
      </c>
      <c r="E1" s="3">
        <v>2027</v>
      </c>
      <c r="F1" s="3">
        <v>2028</v>
      </c>
      <c r="G1" s="3">
        <v>2029</v>
      </c>
      <c r="H1" s="3">
        <v>2030</v>
      </c>
      <c r="I1" s="3">
        <v>2031</v>
      </c>
      <c r="J1" s="3">
        <v>2032</v>
      </c>
      <c r="K1" s="3">
        <v>2033</v>
      </c>
      <c r="L1" s="3">
        <v>2034</v>
      </c>
      <c r="M1" s="3">
        <v>2035</v>
      </c>
      <c r="N1" s="3">
        <v>2036</v>
      </c>
      <c r="O1" s="3">
        <v>2037</v>
      </c>
      <c r="P1" s="3">
        <v>2038</v>
      </c>
      <c r="Q1" s="3">
        <v>2039</v>
      </c>
      <c r="R1" s="3">
        <v>2040</v>
      </c>
      <c r="S1" s="3">
        <v>2041</v>
      </c>
      <c r="T1" s="3">
        <v>2042</v>
      </c>
      <c r="U1" s="3">
        <v>2043</v>
      </c>
      <c r="V1" s="3">
        <v>2044</v>
      </c>
      <c r="W1" s="3">
        <v>2045</v>
      </c>
      <c r="X1" s="3">
        <v>2046</v>
      </c>
      <c r="Y1" s="3">
        <v>2047</v>
      </c>
      <c r="Z1" s="3">
        <v>2048</v>
      </c>
      <c r="AA1" s="3">
        <v>2049</v>
      </c>
      <c r="AB1" s="3">
        <v>2050</v>
      </c>
      <c r="AC1" s="3">
        <v>2051</v>
      </c>
      <c r="AD1" s="3">
        <v>2052</v>
      </c>
      <c r="AE1" s="3">
        <v>2053</v>
      </c>
      <c r="AF1" s="3">
        <v>2054</v>
      </c>
      <c r="AG1" s="3">
        <v>2055</v>
      </c>
      <c r="AH1" s="3">
        <v>2056</v>
      </c>
      <c r="AI1" s="3">
        <v>2057</v>
      </c>
      <c r="AJ1" s="3">
        <v>2058</v>
      </c>
      <c r="AK1" s="3">
        <v>2059</v>
      </c>
      <c r="AL1" s="3">
        <v>2060</v>
      </c>
      <c r="AM1" s="3">
        <v>2061</v>
      </c>
      <c r="AN1" s="3">
        <v>2062</v>
      </c>
      <c r="AO1" s="3">
        <v>2063</v>
      </c>
      <c r="AP1" s="3">
        <v>2064</v>
      </c>
      <c r="AQ1" s="3">
        <v>2065</v>
      </c>
      <c r="AR1" s="3">
        <v>2066</v>
      </c>
      <c r="AS1" s="3">
        <v>2067</v>
      </c>
      <c r="AT1" s="3">
        <v>2068</v>
      </c>
      <c r="AU1" s="3">
        <v>2069</v>
      </c>
      <c r="AV1" s="3">
        <v>2070</v>
      </c>
      <c r="AW1" s="3">
        <v>2071</v>
      </c>
      <c r="AX1" s="3">
        <v>2072</v>
      </c>
      <c r="AY1" s="3">
        <v>2073</v>
      </c>
      <c r="AZ1" s="3">
        <v>2074</v>
      </c>
    </row>
    <row r="2" spans="1:52" x14ac:dyDescent="0.45">
      <c r="A2" s="4">
        <v>16</v>
      </c>
      <c r="B2" s="5">
        <v>2671</v>
      </c>
      <c r="C2" s="5">
        <v>2669</v>
      </c>
      <c r="D2" s="5">
        <v>2667</v>
      </c>
      <c r="E2" s="5">
        <v>2664</v>
      </c>
      <c r="F2" s="5">
        <v>2662</v>
      </c>
      <c r="G2" s="5">
        <v>2660</v>
      </c>
      <c r="H2" s="5">
        <v>2658</v>
      </c>
      <c r="I2" s="5">
        <v>2655</v>
      </c>
      <c r="J2" s="5">
        <v>2653</v>
      </c>
      <c r="K2" s="5">
        <v>2651</v>
      </c>
      <c r="L2" s="5">
        <v>2649</v>
      </c>
      <c r="M2" s="5">
        <v>2647</v>
      </c>
      <c r="N2" s="5">
        <v>2645</v>
      </c>
      <c r="O2" s="5">
        <v>2643</v>
      </c>
      <c r="P2" s="5">
        <v>2641</v>
      </c>
      <c r="Q2" s="5">
        <v>2639</v>
      </c>
      <c r="R2" s="5">
        <v>2637</v>
      </c>
      <c r="S2" s="5">
        <v>2635</v>
      </c>
      <c r="T2" s="5">
        <v>2633</v>
      </c>
      <c r="U2" s="5">
        <v>2631</v>
      </c>
      <c r="V2" s="5">
        <v>2629</v>
      </c>
      <c r="W2" s="5">
        <v>2627</v>
      </c>
      <c r="X2" s="5">
        <v>2625</v>
      </c>
      <c r="Y2" s="5">
        <v>2623</v>
      </c>
      <c r="Z2" s="5">
        <v>2621</v>
      </c>
      <c r="AA2" s="5">
        <v>2619</v>
      </c>
      <c r="AB2" s="5">
        <v>2618</v>
      </c>
      <c r="AC2" s="5">
        <v>2616</v>
      </c>
      <c r="AD2" s="5">
        <v>2614</v>
      </c>
      <c r="AE2" s="5">
        <v>2612</v>
      </c>
      <c r="AF2" s="5">
        <v>2610</v>
      </c>
      <c r="AG2" s="5">
        <v>2609</v>
      </c>
      <c r="AH2" s="5">
        <v>2607</v>
      </c>
      <c r="AI2" s="5">
        <v>2605</v>
      </c>
      <c r="AJ2" s="5">
        <v>2604</v>
      </c>
      <c r="AK2" s="5">
        <v>2602</v>
      </c>
      <c r="AL2" s="5">
        <v>2600</v>
      </c>
      <c r="AM2" s="5">
        <v>2599</v>
      </c>
      <c r="AN2" s="5">
        <v>2597</v>
      </c>
      <c r="AO2" s="5">
        <v>2595</v>
      </c>
      <c r="AP2" s="5">
        <v>2593</v>
      </c>
      <c r="AQ2" s="5">
        <v>2592</v>
      </c>
      <c r="AR2" s="5">
        <v>2590</v>
      </c>
      <c r="AS2" s="5">
        <v>2588</v>
      </c>
      <c r="AT2" s="5">
        <v>2587</v>
      </c>
      <c r="AU2" s="5">
        <v>2585</v>
      </c>
      <c r="AV2" s="5">
        <v>2583</v>
      </c>
      <c r="AW2" s="5">
        <v>2581</v>
      </c>
      <c r="AX2" s="5">
        <v>2580</v>
      </c>
      <c r="AY2" s="5">
        <v>2578</v>
      </c>
      <c r="AZ2" s="5">
        <v>2576</v>
      </c>
    </row>
    <row r="3" spans="1:52" x14ac:dyDescent="0.45">
      <c r="A3" s="4">
        <v>17</v>
      </c>
      <c r="B3" s="5">
        <v>2585</v>
      </c>
      <c r="C3" s="5">
        <v>2583</v>
      </c>
      <c r="D3" s="5">
        <v>2581</v>
      </c>
      <c r="E3" s="5">
        <v>2579</v>
      </c>
      <c r="F3" s="5">
        <v>2577</v>
      </c>
      <c r="G3" s="5">
        <v>2574</v>
      </c>
      <c r="H3" s="5">
        <v>2572</v>
      </c>
      <c r="I3" s="5">
        <v>2570</v>
      </c>
      <c r="J3" s="5">
        <v>2568</v>
      </c>
      <c r="K3" s="5">
        <v>2566</v>
      </c>
      <c r="L3" s="5">
        <v>2564</v>
      </c>
      <c r="M3" s="5">
        <v>2562</v>
      </c>
      <c r="N3" s="5">
        <v>2560</v>
      </c>
      <c r="O3" s="5">
        <v>2558</v>
      </c>
      <c r="P3" s="5">
        <v>2556</v>
      </c>
      <c r="Q3" s="5">
        <v>2554</v>
      </c>
      <c r="R3" s="5">
        <v>2552</v>
      </c>
      <c r="S3" s="5">
        <v>2550</v>
      </c>
      <c r="T3" s="5">
        <v>2548</v>
      </c>
      <c r="U3" s="5">
        <v>2546</v>
      </c>
      <c r="V3" s="5">
        <v>2545</v>
      </c>
      <c r="W3" s="5">
        <v>2543</v>
      </c>
      <c r="X3" s="5">
        <v>2541</v>
      </c>
      <c r="Y3" s="5">
        <v>2539</v>
      </c>
      <c r="Z3" s="5">
        <v>2537</v>
      </c>
      <c r="AA3" s="5">
        <v>2535</v>
      </c>
      <c r="AB3" s="5">
        <v>2534</v>
      </c>
      <c r="AC3" s="5">
        <v>2532</v>
      </c>
      <c r="AD3" s="5">
        <v>2530</v>
      </c>
      <c r="AE3" s="5">
        <v>2528</v>
      </c>
      <c r="AF3" s="5">
        <v>2527</v>
      </c>
      <c r="AG3" s="5">
        <v>2525</v>
      </c>
      <c r="AH3" s="5">
        <v>2523</v>
      </c>
      <c r="AI3" s="5">
        <v>2522</v>
      </c>
      <c r="AJ3" s="5">
        <v>2520</v>
      </c>
      <c r="AK3" s="5">
        <v>2518</v>
      </c>
      <c r="AL3" s="5">
        <v>2517</v>
      </c>
      <c r="AM3" s="5">
        <v>2515</v>
      </c>
      <c r="AN3" s="5">
        <v>2513</v>
      </c>
      <c r="AO3" s="5">
        <v>2512</v>
      </c>
      <c r="AP3" s="5">
        <v>2510</v>
      </c>
      <c r="AQ3" s="5">
        <v>2508</v>
      </c>
      <c r="AR3" s="5">
        <v>2507</v>
      </c>
      <c r="AS3" s="5">
        <v>2505</v>
      </c>
      <c r="AT3" s="5">
        <v>2503</v>
      </c>
      <c r="AU3" s="5">
        <v>2502</v>
      </c>
      <c r="AV3" s="5">
        <v>2500</v>
      </c>
      <c r="AW3" s="5">
        <v>2498</v>
      </c>
      <c r="AX3" s="5">
        <v>2497</v>
      </c>
      <c r="AY3" s="5">
        <v>2495</v>
      </c>
      <c r="AZ3" s="5">
        <v>2493</v>
      </c>
    </row>
    <row r="4" spans="1:52" x14ac:dyDescent="0.45">
      <c r="A4" s="4">
        <v>18</v>
      </c>
      <c r="B4" s="5">
        <v>2502</v>
      </c>
      <c r="C4" s="5">
        <v>2500</v>
      </c>
      <c r="D4" s="5">
        <v>2498</v>
      </c>
      <c r="E4" s="5">
        <v>2496</v>
      </c>
      <c r="F4" s="5">
        <v>2494</v>
      </c>
      <c r="G4" s="5">
        <v>2491</v>
      </c>
      <c r="H4" s="5">
        <v>2489</v>
      </c>
      <c r="I4" s="5">
        <v>2487</v>
      </c>
      <c r="J4" s="5">
        <v>2485</v>
      </c>
      <c r="K4" s="5">
        <v>2483</v>
      </c>
      <c r="L4" s="5">
        <v>2481</v>
      </c>
      <c r="M4" s="5">
        <v>2479</v>
      </c>
      <c r="N4" s="5">
        <v>2478</v>
      </c>
      <c r="O4" s="5">
        <v>2476</v>
      </c>
      <c r="P4" s="5">
        <v>2474</v>
      </c>
      <c r="Q4" s="5">
        <v>2472</v>
      </c>
      <c r="R4" s="5">
        <v>2470</v>
      </c>
      <c r="S4" s="5">
        <v>2468</v>
      </c>
      <c r="T4" s="5">
        <v>2466</v>
      </c>
      <c r="U4" s="5">
        <v>2464</v>
      </c>
      <c r="V4" s="5">
        <v>2463</v>
      </c>
      <c r="W4" s="5">
        <v>2461</v>
      </c>
      <c r="X4" s="5">
        <v>2459</v>
      </c>
      <c r="Y4" s="5">
        <v>2457</v>
      </c>
      <c r="Z4" s="5">
        <v>2456</v>
      </c>
      <c r="AA4" s="5">
        <v>2454</v>
      </c>
      <c r="AB4" s="5">
        <v>2452</v>
      </c>
      <c r="AC4" s="5">
        <v>2450</v>
      </c>
      <c r="AD4" s="5">
        <v>2449</v>
      </c>
      <c r="AE4" s="5">
        <v>2447</v>
      </c>
      <c r="AF4" s="5">
        <v>2445</v>
      </c>
      <c r="AG4" s="5">
        <v>2444</v>
      </c>
      <c r="AH4" s="5">
        <v>2442</v>
      </c>
      <c r="AI4" s="5">
        <v>2441</v>
      </c>
      <c r="AJ4" s="5">
        <v>2439</v>
      </c>
      <c r="AK4" s="5">
        <v>2437</v>
      </c>
      <c r="AL4" s="5">
        <v>2436</v>
      </c>
      <c r="AM4" s="5">
        <v>2434</v>
      </c>
      <c r="AN4" s="5">
        <v>2432</v>
      </c>
      <c r="AO4" s="5">
        <v>2431</v>
      </c>
      <c r="AP4" s="5">
        <v>2429</v>
      </c>
      <c r="AQ4" s="5">
        <v>2428</v>
      </c>
      <c r="AR4" s="5">
        <v>2426</v>
      </c>
      <c r="AS4" s="5">
        <v>2424</v>
      </c>
      <c r="AT4" s="5">
        <v>2423</v>
      </c>
      <c r="AU4" s="5">
        <v>2421</v>
      </c>
      <c r="AV4" s="5">
        <v>2420</v>
      </c>
      <c r="AW4" s="5">
        <v>2418</v>
      </c>
      <c r="AX4" s="5">
        <v>2416</v>
      </c>
      <c r="AY4" s="5">
        <v>2415</v>
      </c>
      <c r="AZ4" s="5">
        <v>2413</v>
      </c>
    </row>
    <row r="5" spans="1:52" x14ac:dyDescent="0.45">
      <c r="A5" s="4">
        <v>19</v>
      </c>
      <c r="B5" s="5">
        <v>2421</v>
      </c>
      <c r="C5" s="5">
        <v>2419</v>
      </c>
      <c r="D5" s="5">
        <v>2417</v>
      </c>
      <c r="E5" s="5">
        <v>2415</v>
      </c>
      <c r="F5" s="5">
        <v>2413</v>
      </c>
      <c r="G5" s="5">
        <v>2411</v>
      </c>
      <c r="H5" s="5">
        <v>2409</v>
      </c>
      <c r="I5" s="5">
        <v>2407</v>
      </c>
      <c r="J5" s="5">
        <v>2405</v>
      </c>
      <c r="K5" s="5">
        <v>2403</v>
      </c>
      <c r="L5" s="5">
        <v>2401</v>
      </c>
      <c r="M5" s="5">
        <v>2399</v>
      </c>
      <c r="N5" s="5">
        <v>2397</v>
      </c>
      <c r="O5" s="5">
        <v>2395</v>
      </c>
      <c r="P5" s="5">
        <v>2394</v>
      </c>
      <c r="Q5" s="5">
        <v>2392</v>
      </c>
      <c r="R5" s="5">
        <v>2390</v>
      </c>
      <c r="S5" s="5">
        <v>2388</v>
      </c>
      <c r="T5" s="5">
        <v>2386</v>
      </c>
      <c r="U5" s="5">
        <v>2385</v>
      </c>
      <c r="V5" s="5">
        <v>2383</v>
      </c>
      <c r="W5" s="5">
        <v>2381</v>
      </c>
      <c r="X5" s="5">
        <v>2379</v>
      </c>
      <c r="Y5" s="5">
        <v>2378</v>
      </c>
      <c r="Z5" s="5">
        <v>2376</v>
      </c>
      <c r="AA5" s="5">
        <v>2374</v>
      </c>
      <c r="AB5" s="5">
        <v>2373</v>
      </c>
      <c r="AC5" s="5">
        <v>2371</v>
      </c>
      <c r="AD5" s="5">
        <v>2369</v>
      </c>
      <c r="AE5" s="5">
        <v>2368</v>
      </c>
      <c r="AF5" s="5">
        <v>2366</v>
      </c>
      <c r="AG5" s="5">
        <v>2365</v>
      </c>
      <c r="AH5" s="5">
        <v>2363</v>
      </c>
      <c r="AI5" s="5">
        <v>2362</v>
      </c>
      <c r="AJ5" s="5">
        <v>2360</v>
      </c>
      <c r="AK5" s="5">
        <v>2358</v>
      </c>
      <c r="AL5" s="5">
        <v>2357</v>
      </c>
      <c r="AM5" s="5">
        <v>2355</v>
      </c>
      <c r="AN5" s="5">
        <v>2354</v>
      </c>
      <c r="AO5" s="5">
        <v>2352</v>
      </c>
      <c r="AP5" s="5">
        <v>2351</v>
      </c>
      <c r="AQ5" s="5">
        <v>2349</v>
      </c>
      <c r="AR5" s="5">
        <v>2347</v>
      </c>
      <c r="AS5" s="5">
        <v>2346</v>
      </c>
      <c r="AT5" s="5">
        <v>2344</v>
      </c>
      <c r="AU5" s="5">
        <v>2343</v>
      </c>
      <c r="AV5" s="5">
        <v>2341</v>
      </c>
      <c r="AW5" s="5">
        <v>2340</v>
      </c>
      <c r="AX5" s="5">
        <v>2338</v>
      </c>
      <c r="AY5" s="5">
        <v>2337</v>
      </c>
      <c r="AZ5" s="5">
        <v>2335</v>
      </c>
    </row>
    <row r="6" spans="1:52" x14ac:dyDescent="0.45">
      <c r="A6" s="4">
        <v>20</v>
      </c>
      <c r="B6" s="5">
        <v>2342</v>
      </c>
      <c r="C6" s="5">
        <v>2340</v>
      </c>
      <c r="D6" s="5">
        <v>2338</v>
      </c>
      <c r="E6" s="5">
        <v>2336</v>
      </c>
      <c r="F6" s="5">
        <v>2334</v>
      </c>
      <c r="G6" s="5">
        <v>2332</v>
      </c>
      <c r="H6" s="5">
        <v>2330</v>
      </c>
      <c r="I6" s="5">
        <v>2328</v>
      </c>
      <c r="J6" s="5">
        <v>2327</v>
      </c>
      <c r="K6" s="5">
        <v>2325</v>
      </c>
      <c r="L6" s="5">
        <v>2323</v>
      </c>
      <c r="M6" s="5">
        <v>2321</v>
      </c>
      <c r="N6" s="5">
        <v>2319</v>
      </c>
      <c r="O6" s="5">
        <v>2318</v>
      </c>
      <c r="P6" s="5">
        <v>2316</v>
      </c>
      <c r="Q6" s="5">
        <v>2314</v>
      </c>
      <c r="R6" s="5">
        <v>2312</v>
      </c>
      <c r="S6" s="5">
        <v>2310</v>
      </c>
      <c r="T6" s="5">
        <v>2309</v>
      </c>
      <c r="U6" s="5">
        <v>2307</v>
      </c>
      <c r="V6" s="5">
        <v>2305</v>
      </c>
      <c r="W6" s="5">
        <v>2304</v>
      </c>
      <c r="X6" s="5">
        <v>2302</v>
      </c>
      <c r="Y6" s="5">
        <v>2300</v>
      </c>
      <c r="Z6" s="5">
        <v>2299</v>
      </c>
      <c r="AA6" s="5">
        <v>2297</v>
      </c>
      <c r="AB6" s="5">
        <v>2296</v>
      </c>
      <c r="AC6" s="5">
        <v>2294</v>
      </c>
      <c r="AD6" s="5">
        <v>2292</v>
      </c>
      <c r="AE6" s="5">
        <v>2291</v>
      </c>
      <c r="AF6" s="5">
        <v>2289</v>
      </c>
      <c r="AG6" s="5">
        <v>2288</v>
      </c>
      <c r="AH6" s="5">
        <v>2286</v>
      </c>
      <c r="AI6" s="5">
        <v>2285</v>
      </c>
      <c r="AJ6" s="5">
        <v>2283</v>
      </c>
      <c r="AK6" s="5">
        <v>2282</v>
      </c>
      <c r="AL6" s="5">
        <v>2280</v>
      </c>
      <c r="AM6" s="5">
        <v>2279</v>
      </c>
      <c r="AN6" s="5">
        <v>2277</v>
      </c>
      <c r="AO6" s="5">
        <v>2276</v>
      </c>
      <c r="AP6" s="5">
        <v>2275</v>
      </c>
      <c r="AQ6" s="5">
        <v>2273</v>
      </c>
      <c r="AR6" s="5">
        <v>2272</v>
      </c>
      <c r="AS6" s="5">
        <v>2270</v>
      </c>
      <c r="AT6" s="5">
        <v>2269</v>
      </c>
      <c r="AU6" s="5">
        <v>2268</v>
      </c>
      <c r="AV6" s="5">
        <v>2266</v>
      </c>
      <c r="AW6" s="5">
        <v>2265</v>
      </c>
      <c r="AX6" s="5">
        <v>2263</v>
      </c>
      <c r="AY6" s="5">
        <v>2262</v>
      </c>
      <c r="AZ6" s="5">
        <v>2260</v>
      </c>
    </row>
    <row r="7" spans="1:52" x14ac:dyDescent="0.45">
      <c r="A7" s="4">
        <v>21</v>
      </c>
      <c r="B7" s="5">
        <v>2265</v>
      </c>
      <c r="C7" s="5">
        <v>2263</v>
      </c>
      <c r="D7" s="5">
        <v>2261</v>
      </c>
      <c r="E7" s="5">
        <v>2260</v>
      </c>
      <c r="F7" s="5">
        <v>2258</v>
      </c>
      <c r="G7" s="5">
        <v>2256</v>
      </c>
      <c r="H7" s="5">
        <v>2254</v>
      </c>
      <c r="I7" s="5">
        <v>2252</v>
      </c>
      <c r="J7" s="5">
        <v>2250</v>
      </c>
      <c r="K7" s="5">
        <v>2249</v>
      </c>
      <c r="L7" s="5">
        <v>2247</v>
      </c>
      <c r="M7" s="5">
        <v>2245</v>
      </c>
      <c r="N7" s="5">
        <v>2243</v>
      </c>
      <c r="O7" s="5">
        <v>2242</v>
      </c>
      <c r="P7" s="5">
        <v>2240</v>
      </c>
      <c r="Q7" s="5">
        <v>2238</v>
      </c>
      <c r="R7" s="5">
        <v>2237</v>
      </c>
      <c r="S7" s="5">
        <v>2235</v>
      </c>
      <c r="T7" s="5">
        <v>2233</v>
      </c>
      <c r="U7" s="5">
        <v>2232</v>
      </c>
      <c r="V7" s="5">
        <v>2230</v>
      </c>
      <c r="W7" s="5">
        <v>2228</v>
      </c>
      <c r="X7" s="5">
        <v>2227</v>
      </c>
      <c r="Y7" s="5">
        <v>2225</v>
      </c>
      <c r="Z7" s="5">
        <v>2223</v>
      </c>
      <c r="AA7" s="5">
        <v>2222</v>
      </c>
      <c r="AB7" s="5">
        <v>2220</v>
      </c>
      <c r="AC7" s="5">
        <v>2219</v>
      </c>
      <c r="AD7" s="5">
        <v>2217</v>
      </c>
      <c r="AE7" s="5">
        <v>2216</v>
      </c>
      <c r="AF7" s="5">
        <v>2214</v>
      </c>
      <c r="AG7" s="5">
        <v>2213</v>
      </c>
      <c r="AH7" s="5">
        <v>2211</v>
      </c>
      <c r="AI7" s="5">
        <v>2210</v>
      </c>
      <c r="AJ7" s="5">
        <v>2208</v>
      </c>
      <c r="AK7" s="5">
        <v>2207</v>
      </c>
      <c r="AL7" s="5">
        <v>2206</v>
      </c>
      <c r="AM7" s="5">
        <v>2204</v>
      </c>
      <c r="AN7" s="5">
        <v>2203</v>
      </c>
      <c r="AO7" s="5">
        <v>2201</v>
      </c>
      <c r="AP7" s="5">
        <v>2200</v>
      </c>
      <c r="AQ7" s="5">
        <v>2199</v>
      </c>
      <c r="AR7" s="5">
        <v>2197</v>
      </c>
      <c r="AS7" s="5">
        <v>2196</v>
      </c>
      <c r="AT7" s="5">
        <v>2194</v>
      </c>
      <c r="AU7" s="5">
        <v>2193</v>
      </c>
      <c r="AV7" s="5">
        <v>2192</v>
      </c>
      <c r="AW7" s="5">
        <v>2190</v>
      </c>
      <c r="AX7" s="5">
        <v>2189</v>
      </c>
      <c r="AY7" s="5">
        <v>2187</v>
      </c>
      <c r="AZ7" s="5">
        <v>2186</v>
      </c>
    </row>
    <row r="8" spans="1:52" x14ac:dyDescent="0.45">
      <c r="A8" s="4">
        <v>22</v>
      </c>
      <c r="B8" s="5">
        <v>2191</v>
      </c>
      <c r="C8" s="5">
        <v>2189</v>
      </c>
      <c r="D8" s="5">
        <v>2187</v>
      </c>
      <c r="E8" s="5">
        <v>2185</v>
      </c>
      <c r="F8" s="5">
        <v>2184</v>
      </c>
      <c r="G8" s="5">
        <v>2182</v>
      </c>
      <c r="H8" s="5">
        <v>2180</v>
      </c>
      <c r="I8" s="5">
        <v>2178</v>
      </c>
      <c r="J8" s="5">
        <v>2177</v>
      </c>
      <c r="K8" s="5">
        <v>2175</v>
      </c>
      <c r="L8" s="5">
        <v>2173</v>
      </c>
      <c r="M8" s="5">
        <v>2172</v>
      </c>
      <c r="N8" s="5">
        <v>2170</v>
      </c>
      <c r="O8" s="5">
        <v>2168</v>
      </c>
      <c r="P8" s="5">
        <v>2167</v>
      </c>
      <c r="Q8" s="5">
        <v>2165</v>
      </c>
      <c r="R8" s="5">
        <v>2163</v>
      </c>
      <c r="S8" s="5">
        <v>2162</v>
      </c>
      <c r="T8" s="5">
        <v>2160</v>
      </c>
      <c r="U8" s="5">
        <v>2158</v>
      </c>
      <c r="V8" s="5">
        <v>2157</v>
      </c>
      <c r="W8" s="5">
        <v>2155</v>
      </c>
      <c r="X8" s="5">
        <v>2154</v>
      </c>
      <c r="Y8" s="5">
        <v>2152</v>
      </c>
      <c r="Z8" s="5">
        <v>2151</v>
      </c>
      <c r="AA8" s="5">
        <v>2149</v>
      </c>
      <c r="AB8" s="5">
        <v>2148</v>
      </c>
      <c r="AC8" s="5">
        <v>2146</v>
      </c>
      <c r="AD8" s="5">
        <v>2145</v>
      </c>
      <c r="AE8" s="5">
        <v>2143</v>
      </c>
      <c r="AF8" s="5">
        <v>2142</v>
      </c>
      <c r="AG8" s="5">
        <v>2140</v>
      </c>
      <c r="AH8" s="5">
        <v>2139</v>
      </c>
      <c r="AI8" s="5">
        <v>2138</v>
      </c>
      <c r="AJ8" s="5">
        <v>2136</v>
      </c>
      <c r="AK8" s="5">
        <v>2135</v>
      </c>
      <c r="AL8" s="5">
        <v>2134</v>
      </c>
      <c r="AM8" s="5">
        <v>2132</v>
      </c>
      <c r="AN8" s="5">
        <v>2131</v>
      </c>
      <c r="AO8" s="5">
        <v>2129</v>
      </c>
      <c r="AP8" s="5">
        <v>2128</v>
      </c>
      <c r="AQ8" s="5">
        <v>2127</v>
      </c>
      <c r="AR8" s="5">
        <v>2125</v>
      </c>
      <c r="AS8" s="5">
        <v>2124</v>
      </c>
      <c r="AT8" s="5">
        <v>2123</v>
      </c>
      <c r="AU8" s="5">
        <v>2121</v>
      </c>
      <c r="AV8" s="5">
        <v>2120</v>
      </c>
      <c r="AW8" s="5">
        <v>2119</v>
      </c>
      <c r="AX8" s="5">
        <v>2117</v>
      </c>
      <c r="AY8" s="5">
        <v>2116</v>
      </c>
      <c r="AZ8" s="5">
        <v>2115</v>
      </c>
    </row>
    <row r="9" spans="1:52" x14ac:dyDescent="0.45">
      <c r="A9" s="4">
        <v>23</v>
      </c>
      <c r="B9" s="5">
        <v>2118</v>
      </c>
      <c r="C9" s="5">
        <v>2117</v>
      </c>
      <c r="D9" s="5">
        <v>2115</v>
      </c>
      <c r="E9" s="5">
        <v>2113</v>
      </c>
      <c r="F9" s="5">
        <v>2112</v>
      </c>
      <c r="G9" s="5">
        <v>2110</v>
      </c>
      <c r="H9" s="5">
        <v>2108</v>
      </c>
      <c r="I9" s="5">
        <v>2107</v>
      </c>
      <c r="J9" s="5">
        <v>2105</v>
      </c>
      <c r="K9" s="5">
        <v>2103</v>
      </c>
      <c r="L9" s="5">
        <v>2102</v>
      </c>
      <c r="M9" s="5">
        <v>2100</v>
      </c>
      <c r="N9" s="5">
        <v>2099</v>
      </c>
      <c r="O9" s="5">
        <v>2097</v>
      </c>
      <c r="P9" s="5">
        <v>2095</v>
      </c>
      <c r="Q9" s="5">
        <v>2094</v>
      </c>
      <c r="R9" s="5">
        <v>2092</v>
      </c>
      <c r="S9" s="5">
        <v>2091</v>
      </c>
      <c r="T9" s="5">
        <v>2089</v>
      </c>
      <c r="U9" s="5">
        <v>2088</v>
      </c>
      <c r="V9" s="5">
        <v>2086</v>
      </c>
      <c r="W9" s="5">
        <v>2085</v>
      </c>
      <c r="X9" s="5">
        <v>2083</v>
      </c>
      <c r="Y9" s="5">
        <v>2082</v>
      </c>
      <c r="Z9" s="5">
        <v>2080</v>
      </c>
      <c r="AA9" s="5">
        <v>2079</v>
      </c>
      <c r="AB9" s="5">
        <v>2077</v>
      </c>
      <c r="AC9" s="5">
        <v>2076</v>
      </c>
      <c r="AD9" s="5">
        <v>2075</v>
      </c>
      <c r="AE9" s="5">
        <v>2073</v>
      </c>
      <c r="AF9" s="5">
        <v>2072</v>
      </c>
      <c r="AG9" s="5">
        <v>2070</v>
      </c>
      <c r="AH9" s="5">
        <v>2069</v>
      </c>
      <c r="AI9" s="5">
        <v>2068</v>
      </c>
      <c r="AJ9" s="5">
        <v>2066</v>
      </c>
      <c r="AK9" s="5">
        <v>2065</v>
      </c>
      <c r="AL9" s="5">
        <v>2064</v>
      </c>
      <c r="AM9" s="5">
        <v>2062</v>
      </c>
      <c r="AN9" s="5">
        <v>2061</v>
      </c>
      <c r="AO9" s="5">
        <v>2060</v>
      </c>
      <c r="AP9" s="5">
        <v>2058</v>
      </c>
      <c r="AQ9" s="5">
        <v>2057</v>
      </c>
      <c r="AR9" s="5">
        <v>2056</v>
      </c>
      <c r="AS9" s="5">
        <v>2055</v>
      </c>
      <c r="AT9" s="5">
        <v>2053</v>
      </c>
      <c r="AU9" s="5">
        <v>2052</v>
      </c>
      <c r="AV9" s="5">
        <v>2051</v>
      </c>
      <c r="AW9" s="5">
        <v>2049</v>
      </c>
      <c r="AX9" s="5">
        <v>2048</v>
      </c>
      <c r="AY9" s="5">
        <v>2047</v>
      </c>
      <c r="AZ9" s="5">
        <v>2045</v>
      </c>
    </row>
    <row r="10" spans="1:52" x14ac:dyDescent="0.45">
      <c r="A10" s="4">
        <v>24</v>
      </c>
      <c r="B10" s="5">
        <v>2048</v>
      </c>
      <c r="C10" s="5">
        <v>2046</v>
      </c>
      <c r="D10" s="5">
        <v>2045</v>
      </c>
      <c r="E10" s="5">
        <v>2043</v>
      </c>
      <c r="F10" s="5">
        <v>2042</v>
      </c>
      <c r="G10" s="5">
        <v>2040</v>
      </c>
      <c r="H10" s="5">
        <v>2038</v>
      </c>
      <c r="I10" s="5">
        <v>2037</v>
      </c>
      <c r="J10" s="5">
        <v>2035</v>
      </c>
      <c r="K10" s="5">
        <v>2034</v>
      </c>
      <c r="L10" s="5">
        <v>2032</v>
      </c>
      <c r="M10" s="5">
        <v>2031</v>
      </c>
      <c r="N10" s="5">
        <v>2029</v>
      </c>
      <c r="O10" s="5">
        <v>2028</v>
      </c>
      <c r="P10" s="5">
        <v>2026</v>
      </c>
      <c r="Q10" s="5">
        <v>2025</v>
      </c>
      <c r="R10" s="5">
        <v>2023</v>
      </c>
      <c r="S10" s="5">
        <v>2022</v>
      </c>
      <c r="T10" s="5">
        <v>2020</v>
      </c>
      <c r="U10" s="5">
        <v>2019</v>
      </c>
      <c r="V10" s="5">
        <v>2017</v>
      </c>
      <c r="W10" s="5">
        <v>2016</v>
      </c>
      <c r="X10" s="5">
        <v>2015</v>
      </c>
      <c r="Y10" s="5">
        <v>2013</v>
      </c>
      <c r="Z10" s="5">
        <v>2012</v>
      </c>
      <c r="AA10" s="5">
        <v>2010</v>
      </c>
      <c r="AB10" s="5">
        <v>2009</v>
      </c>
      <c r="AC10" s="5">
        <v>2008</v>
      </c>
      <c r="AD10" s="5">
        <v>2006</v>
      </c>
      <c r="AE10" s="5">
        <v>2005</v>
      </c>
      <c r="AF10" s="5">
        <v>2004</v>
      </c>
      <c r="AG10" s="5">
        <v>2002</v>
      </c>
      <c r="AH10" s="5">
        <v>2001</v>
      </c>
      <c r="AI10" s="5">
        <v>2000</v>
      </c>
      <c r="AJ10" s="5">
        <v>1998</v>
      </c>
      <c r="AK10" s="5">
        <v>1997</v>
      </c>
      <c r="AL10" s="5">
        <v>1996</v>
      </c>
      <c r="AM10" s="5">
        <v>1995</v>
      </c>
      <c r="AN10" s="5">
        <v>1993</v>
      </c>
      <c r="AO10" s="5">
        <v>1992</v>
      </c>
      <c r="AP10" s="5">
        <v>1991</v>
      </c>
      <c r="AQ10" s="5">
        <v>1989</v>
      </c>
      <c r="AR10" s="5">
        <v>1988</v>
      </c>
      <c r="AS10" s="5">
        <v>1987</v>
      </c>
      <c r="AT10" s="5">
        <v>1986</v>
      </c>
      <c r="AU10" s="5">
        <v>1984</v>
      </c>
      <c r="AV10" s="5">
        <v>1983</v>
      </c>
      <c r="AW10" s="5">
        <v>1982</v>
      </c>
      <c r="AX10" s="5">
        <v>1981</v>
      </c>
      <c r="AY10" s="5">
        <v>1979</v>
      </c>
      <c r="AZ10" s="5">
        <v>1978</v>
      </c>
    </row>
    <row r="11" spans="1:52" x14ac:dyDescent="0.45">
      <c r="A11" s="4">
        <v>25</v>
      </c>
      <c r="B11" s="5">
        <v>1980</v>
      </c>
      <c r="C11" s="5">
        <v>1978</v>
      </c>
      <c r="D11" s="5">
        <v>1977</v>
      </c>
      <c r="E11" s="5">
        <v>1975</v>
      </c>
      <c r="F11" s="5">
        <v>1974</v>
      </c>
      <c r="G11" s="5">
        <v>1972</v>
      </c>
      <c r="H11" s="5">
        <v>1971</v>
      </c>
      <c r="I11" s="5">
        <v>1969</v>
      </c>
      <c r="J11" s="5">
        <v>1968</v>
      </c>
      <c r="K11" s="5">
        <v>1966</v>
      </c>
      <c r="L11" s="5">
        <v>1965</v>
      </c>
      <c r="M11" s="5">
        <v>1963</v>
      </c>
      <c r="N11" s="5">
        <v>1962</v>
      </c>
      <c r="O11" s="5">
        <v>1960</v>
      </c>
      <c r="P11" s="5">
        <v>1959</v>
      </c>
      <c r="Q11" s="5">
        <v>1957</v>
      </c>
      <c r="R11" s="5">
        <v>1956</v>
      </c>
      <c r="S11" s="5">
        <v>1955</v>
      </c>
      <c r="T11" s="5">
        <v>1953</v>
      </c>
      <c r="U11" s="5">
        <v>1952</v>
      </c>
      <c r="V11" s="5">
        <v>1950</v>
      </c>
      <c r="W11" s="5">
        <v>1949</v>
      </c>
      <c r="X11" s="5">
        <v>1948</v>
      </c>
      <c r="Y11" s="5">
        <v>1946</v>
      </c>
      <c r="Z11" s="5">
        <v>1945</v>
      </c>
      <c r="AA11" s="5">
        <v>1944</v>
      </c>
      <c r="AB11" s="5">
        <v>1942</v>
      </c>
      <c r="AC11" s="5">
        <v>1941</v>
      </c>
      <c r="AD11" s="5">
        <v>1940</v>
      </c>
      <c r="AE11" s="5">
        <v>1938</v>
      </c>
      <c r="AF11" s="5">
        <v>1937</v>
      </c>
      <c r="AG11" s="5">
        <v>1936</v>
      </c>
      <c r="AH11" s="5">
        <v>1935</v>
      </c>
      <c r="AI11" s="5">
        <v>1933</v>
      </c>
      <c r="AJ11" s="5">
        <v>1932</v>
      </c>
      <c r="AK11" s="5">
        <v>1931</v>
      </c>
      <c r="AL11" s="5">
        <v>1930</v>
      </c>
      <c r="AM11" s="5">
        <v>1929</v>
      </c>
      <c r="AN11" s="5">
        <v>1927</v>
      </c>
      <c r="AO11" s="5">
        <v>1926</v>
      </c>
      <c r="AP11" s="5">
        <v>1925</v>
      </c>
      <c r="AQ11" s="5">
        <v>1924</v>
      </c>
      <c r="AR11" s="5">
        <v>1923</v>
      </c>
      <c r="AS11" s="5">
        <v>1922</v>
      </c>
      <c r="AT11" s="5">
        <v>1920</v>
      </c>
      <c r="AU11" s="5">
        <v>1919</v>
      </c>
      <c r="AV11" s="5">
        <v>1918</v>
      </c>
      <c r="AW11" s="5">
        <v>1917</v>
      </c>
      <c r="AX11" s="5">
        <v>1916</v>
      </c>
      <c r="AY11" s="5">
        <v>1915</v>
      </c>
      <c r="AZ11" s="5">
        <v>1914</v>
      </c>
    </row>
    <row r="12" spans="1:52" x14ac:dyDescent="0.45">
      <c r="A12" s="4">
        <v>26</v>
      </c>
      <c r="B12" s="5">
        <v>1913</v>
      </c>
      <c r="C12" s="5">
        <v>1912</v>
      </c>
      <c r="D12" s="5">
        <v>1910</v>
      </c>
      <c r="E12" s="5">
        <v>1909</v>
      </c>
      <c r="F12" s="5">
        <v>1908</v>
      </c>
      <c r="G12" s="5">
        <v>1906</v>
      </c>
      <c r="H12" s="5">
        <v>1905</v>
      </c>
      <c r="I12" s="5">
        <v>1903</v>
      </c>
      <c r="J12" s="5">
        <v>1902</v>
      </c>
      <c r="K12" s="5">
        <v>1901</v>
      </c>
      <c r="L12" s="5">
        <v>1899</v>
      </c>
      <c r="M12" s="5">
        <v>1898</v>
      </c>
      <c r="N12" s="5">
        <v>1896</v>
      </c>
      <c r="O12" s="5">
        <v>1895</v>
      </c>
      <c r="P12" s="5">
        <v>1894</v>
      </c>
      <c r="Q12" s="5">
        <v>1892</v>
      </c>
      <c r="R12" s="5">
        <v>1891</v>
      </c>
      <c r="S12" s="5">
        <v>1890</v>
      </c>
      <c r="T12" s="5">
        <v>1888</v>
      </c>
      <c r="U12" s="5">
        <v>1887</v>
      </c>
      <c r="V12" s="5">
        <v>1886</v>
      </c>
      <c r="W12" s="5">
        <v>1884</v>
      </c>
      <c r="X12" s="5">
        <v>1883</v>
      </c>
      <c r="Y12" s="5">
        <v>1882</v>
      </c>
      <c r="Z12" s="5">
        <v>1880</v>
      </c>
      <c r="AA12" s="5">
        <v>1879</v>
      </c>
      <c r="AB12" s="5">
        <v>1878</v>
      </c>
      <c r="AC12" s="5">
        <v>1877</v>
      </c>
      <c r="AD12" s="5">
        <v>1875</v>
      </c>
      <c r="AE12" s="5">
        <v>1874</v>
      </c>
      <c r="AF12" s="5">
        <v>1873</v>
      </c>
      <c r="AG12" s="5">
        <v>1872</v>
      </c>
      <c r="AH12" s="5">
        <v>1870</v>
      </c>
      <c r="AI12" s="5">
        <v>1869</v>
      </c>
      <c r="AJ12" s="5">
        <v>1868</v>
      </c>
      <c r="AK12" s="5">
        <v>1867</v>
      </c>
      <c r="AL12" s="5">
        <v>1866</v>
      </c>
      <c r="AM12" s="5">
        <v>1864</v>
      </c>
      <c r="AN12" s="5">
        <v>1863</v>
      </c>
      <c r="AO12" s="5">
        <v>1862</v>
      </c>
      <c r="AP12" s="5">
        <v>1861</v>
      </c>
      <c r="AQ12" s="5">
        <v>1860</v>
      </c>
      <c r="AR12" s="5">
        <v>1859</v>
      </c>
      <c r="AS12" s="5">
        <v>1858</v>
      </c>
      <c r="AT12" s="5">
        <v>1857</v>
      </c>
      <c r="AU12" s="5">
        <v>1855</v>
      </c>
      <c r="AV12" s="5">
        <v>1854</v>
      </c>
      <c r="AW12" s="5">
        <v>1853</v>
      </c>
      <c r="AX12" s="5">
        <v>1852</v>
      </c>
      <c r="AY12" s="5">
        <v>1851</v>
      </c>
      <c r="AZ12" s="5">
        <v>1850</v>
      </c>
    </row>
    <row r="13" spans="1:52" x14ac:dyDescent="0.45">
      <c r="A13" s="4">
        <v>27</v>
      </c>
      <c r="B13" s="5">
        <v>1849</v>
      </c>
      <c r="C13" s="5">
        <v>1848</v>
      </c>
      <c r="D13" s="5">
        <v>1846</v>
      </c>
      <c r="E13" s="5">
        <v>1845</v>
      </c>
      <c r="F13" s="5">
        <v>1844</v>
      </c>
      <c r="G13" s="5">
        <v>1842</v>
      </c>
      <c r="H13" s="5">
        <v>1841</v>
      </c>
      <c r="I13" s="5">
        <v>1840</v>
      </c>
      <c r="J13" s="5">
        <v>1838</v>
      </c>
      <c r="K13" s="5">
        <v>1837</v>
      </c>
      <c r="L13" s="5">
        <v>1836</v>
      </c>
      <c r="M13" s="5">
        <v>1834</v>
      </c>
      <c r="N13" s="5">
        <v>1833</v>
      </c>
      <c r="O13" s="5">
        <v>1831</v>
      </c>
      <c r="P13" s="5">
        <v>1830</v>
      </c>
      <c r="Q13" s="5">
        <v>1829</v>
      </c>
      <c r="R13" s="5">
        <v>1828</v>
      </c>
      <c r="S13" s="5">
        <v>1826</v>
      </c>
      <c r="T13" s="5">
        <v>1825</v>
      </c>
      <c r="U13" s="5">
        <v>1824</v>
      </c>
      <c r="V13" s="5">
        <v>1822</v>
      </c>
      <c r="W13" s="5">
        <v>1821</v>
      </c>
      <c r="X13" s="5">
        <v>1820</v>
      </c>
      <c r="Y13" s="5">
        <v>1819</v>
      </c>
      <c r="Z13" s="5">
        <v>1817</v>
      </c>
      <c r="AA13" s="5">
        <v>1816</v>
      </c>
      <c r="AB13" s="5">
        <v>1815</v>
      </c>
      <c r="AC13" s="5">
        <v>1814</v>
      </c>
      <c r="AD13" s="5">
        <v>1812</v>
      </c>
      <c r="AE13" s="5">
        <v>1811</v>
      </c>
      <c r="AF13" s="5">
        <v>1810</v>
      </c>
      <c r="AG13" s="5">
        <v>1809</v>
      </c>
      <c r="AH13" s="5">
        <v>1808</v>
      </c>
      <c r="AI13" s="5">
        <v>1806</v>
      </c>
      <c r="AJ13" s="5">
        <v>1805</v>
      </c>
      <c r="AK13" s="5">
        <v>1804</v>
      </c>
      <c r="AL13" s="5">
        <v>1803</v>
      </c>
      <c r="AM13" s="5">
        <v>1802</v>
      </c>
      <c r="AN13" s="5">
        <v>1801</v>
      </c>
      <c r="AO13" s="5">
        <v>1800</v>
      </c>
      <c r="AP13" s="5">
        <v>1799</v>
      </c>
      <c r="AQ13" s="5">
        <v>1797</v>
      </c>
      <c r="AR13" s="5">
        <v>1796</v>
      </c>
      <c r="AS13" s="5">
        <v>1795</v>
      </c>
      <c r="AT13" s="5">
        <v>1794</v>
      </c>
      <c r="AU13" s="5">
        <v>1793</v>
      </c>
      <c r="AV13" s="5">
        <v>1792</v>
      </c>
      <c r="AW13" s="5">
        <v>1791</v>
      </c>
      <c r="AX13" s="5">
        <v>1790</v>
      </c>
      <c r="AY13" s="5">
        <v>1789</v>
      </c>
      <c r="AZ13" s="5">
        <v>1788</v>
      </c>
    </row>
    <row r="14" spans="1:52" x14ac:dyDescent="0.45">
      <c r="A14" s="4">
        <v>28</v>
      </c>
      <c r="B14" s="5">
        <v>1787</v>
      </c>
      <c r="C14" s="5">
        <v>1785</v>
      </c>
      <c r="D14" s="5">
        <v>1784</v>
      </c>
      <c r="E14" s="5">
        <v>1783</v>
      </c>
      <c r="F14" s="5">
        <v>1781</v>
      </c>
      <c r="G14" s="5">
        <v>1780</v>
      </c>
      <c r="H14" s="5">
        <v>1779</v>
      </c>
      <c r="I14" s="5">
        <v>1778</v>
      </c>
      <c r="J14" s="5">
        <v>1776</v>
      </c>
      <c r="K14" s="5">
        <v>1775</v>
      </c>
      <c r="L14" s="5">
        <v>1774</v>
      </c>
      <c r="M14" s="5">
        <v>1772</v>
      </c>
      <c r="N14" s="5">
        <v>1771</v>
      </c>
      <c r="O14" s="5">
        <v>1770</v>
      </c>
      <c r="P14" s="5">
        <v>1768</v>
      </c>
      <c r="Q14" s="5">
        <v>1767</v>
      </c>
      <c r="R14" s="5">
        <v>1766</v>
      </c>
      <c r="S14" s="5">
        <v>1765</v>
      </c>
      <c r="T14" s="5">
        <v>1763</v>
      </c>
      <c r="U14" s="5">
        <v>1762</v>
      </c>
      <c r="V14" s="5">
        <v>1761</v>
      </c>
      <c r="W14" s="5">
        <v>1760</v>
      </c>
      <c r="X14" s="5">
        <v>1758</v>
      </c>
      <c r="Y14" s="5">
        <v>1757</v>
      </c>
      <c r="Z14" s="5">
        <v>1756</v>
      </c>
      <c r="AA14" s="5">
        <v>1755</v>
      </c>
      <c r="AB14" s="5">
        <v>1754</v>
      </c>
      <c r="AC14" s="5">
        <v>1752</v>
      </c>
      <c r="AD14" s="5">
        <v>1751</v>
      </c>
      <c r="AE14" s="5">
        <v>1750</v>
      </c>
      <c r="AF14" s="5">
        <v>1749</v>
      </c>
      <c r="AG14" s="5">
        <v>1748</v>
      </c>
      <c r="AH14" s="5">
        <v>1747</v>
      </c>
      <c r="AI14" s="5">
        <v>1746</v>
      </c>
      <c r="AJ14" s="5">
        <v>1744</v>
      </c>
      <c r="AK14" s="5">
        <v>1743</v>
      </c>
      <c r="AL14" s="5">
        <v>1742</v>
      </c>
      <c r="AM14" s="5">
        <v>1741</v>
      </c>
      <c r="AN14" s="5">
        <v>1740</v>
      </c>
      <c r="AO14" s="5">
        <v>1739</v>
      </c>
      <c r="AP14" s="5">
        <v>1738</v>
      </c>
      <c r="AQ14" s="5">
        <v>1737</v>
      </c>
      <c r="AR14" s="5">
        <v>1736</v>
      </c>
      <c r="AS14" s="5">
        <v>1735</v>
      </c>
      <c r="AT14" s="5">
        <v>1734</v>
      </c>
      <c r="AU14" s="5">
        <v>1733</v>
      </c>
      <c r="AV14" s="5">
        <v>1731</v>
      </c>
      <c r="AW14" s="5">
        <v>1730</v>
      </c>
      <c r="AX14" s="5">
        <v>1729</v>
      </c>
      <c r="AY14" s="5">
        <v>1728</v>
      </c>
      <c r="AZ14" s="5">
        <v>1727</v>
      </c>
    </row>
    <row r="15" spans="1:52" x14ac:dyDescent="0.45">
      <c r="A15" s="4">
        <v>29</v>
      </c>
      <c r="B15" s="5">
        <v>1726</v>
      </c>
      <c r="C15" s="5">
        <v>1725</v>
      </c>
      <c r="D15" s="5">
        <v>1724</v>
      </c>
      <c r="E15" s="5">
        <v>1722</v>
      </c>
      <c r="F15" s="5">
        <v>1721</v>
      </c>
      <c r="G15" s="5">
        <v>1720</v>
      </c>
      <c r="H15" s="5">
        <v>1719</v>
      </c>
      <c r="I15" s="5">
        <v>1717</v>
      </c>
      <c r="J15" s="5">
        <v>1716</v>
      </c>
      <c r="K15" s="5">
        <v>1715</v>
      </c>
      <c r="L15" s="5">
        <v>1714</v>
      </c>
      <c r="M15" s="5">
        <v>1712</v>
      </c>
      <c r="N15" s="5">
        <v>1711</v>
      </c>
      <c r="O15" s="5">
        <v>1710</v>
      </c>
      <c r="P15" s="5">
        <v>1709</v>
      </c>
      <c r="Q15" s="5">
        <v>1707</v>
      </c>
      <c r="R15" s="5">
        <v>1706</v>
      </c>
      <c r="S15" s="5">
        <v>1705</v>
      </c>
      <c r="T15" s="5">
        <v>1704</v>
      </c>
      <c r="U15" s="5">
        <v>1703</v>
      </c>
      <c r="V15" s="5">
        <v>1701</v>
      </c>
      <c r="W15" s="5">
        <v>1700</v>
      </c>
      <c r="X15" s="5">
        <v>1699</v>
      </c>
      <c r="Y15" s="5">
        <v>1698</v>
      </c>
      <c r="Z15" s="5">
        <v>1697</v>
      </c>
      <c r="AA15" s="5">
        <v>1695</v>
      </c>
      <c r="AB15" s="5">
        <v>1694</v>
      </c>
      <c r="AC15" s="5">
        <v>1693</v>
      </c>
      <c r="AD15" s="5">
        <v>1692</v>
      </c>
      <c r="AE15" s="5">
        <v>1691</v>
      </c>
      <c r="AF15" s="5">
        <v>1690</v>
      </c>
      <c r="AG15" s="5">
        <v>1689</v>
      </c>
      <c r="AH15" s="5">
        <v>1688</v>
      </c>
      <c r="AI15" s="5">
        <v>1686</v>
      </c>
      <c r="AJ15" s="5">
        <v>1685</v>
      </c>
      <c r="AK15" s="5">
        <v>1684</v>
      </c>
      <c r="AL15" s="5">
        <v>1683</v>
      </c>
      <c r="AM15" s="5">
        <v>1682</v>
      </c>
      <c r="AN15" s="5">
        <v>1681</v>
      </c>
      <c r="AO15" s="5">
        <v>1680</v>
      </c>
      <c r="AP15" s="5">
        <v>1679</v>
      </c>
      <c r="AQ15" s="5">
        <v>1678</v>
      </c>
      <c r="AR15" s="5">
        <v>1677</v>
      </c>
      <c r="AS15" s="5">
        <v>1676</v>
      </c>
      <c r="AT15" s="5">
        <v>1675</v>
      </c>
      <c r="AU15" s="5">
        <v>1674</v>
      </c>
      <c r="AV15" s="5">
        <v>1673</v>
      </c>
      <c r="AW15" s="5">
        <v>1672</v>
      </c>
      <c r="AX15" s="5">
        <v>1671</v>
      </c>
      <c r="AY15" s="5">
        <v>1670</v>
      </c>
      <c r="AZ15" s="5">
        <v>1669</v>
      </c>
    </row>
    <row r="16" spans="1:52" x14ac:dyDescent="0.45">
      <c r="A16" s="4">
        <v>30</v>
      </c>
      <c r="B16" s="5">
        <v>1667</v>
      </c>
      <c r="C16" s="5">
        <v>1666</v>
      </c>
      <c r="D16" s="5">
        <v>1665</v>
      </c>
      <c r="E16" s="5">
        <v>1664</v>
      </c>
      <c r="F16" s="5">
        <v>1663</v>
      </c>
      <c r="G16" s="5">
        <v>1662</v>
      </c>
      <c r="H16" s="5">
        <v>1660</v>
      </c>
      <c r="I16" s="5">
        <v>1659</v>
      </c>
      <c r="J16" s="5">
        <v>1658</v>
      </c>
      <c r="K16" s="5">
        <v>1657</v>
      </c>
      <c r="L16" s="5">
        <v>1656</v>
      </c>
      <c r="M16" s="5">
        <v>1654</v>
      </c>
      <c r="N16" s="5">
        <v>1653</v>
      </c>
      <c r="O16" s="5">
        <v>1652</v>
      </c>
      <c r="P16" s="5">
        <v>1651</v>
      </c>
      <c r="Q16" s="5">
        <v>1650</v>
      </c>
      <c r="R16" s="5">
        <v>1648</v>
      </c>
      <c r="S16" s="5">
        <v>1647</v>
      </c>
      <c r="T16" s="5">
        <v>1646</v>
      </c>
      <c r="U16" s="5">
        <v>1645</v>
      </c>
      <c r="V16" s="5">
        <v>1644</v>
      </c>
      <c r="W16" s="5">
        <v>1643</v>
      </c>
      <c r="X16" s="5">
        <v>1641</v>
      </c>
      <c r="Y16" s="5">
        <v>1640</v>
      </c>
      <c r="Z16" s="5">
        <v>1639</v>
      </c>
      <c r="AA16" s="5">
        <v>1638</v>
      </c>
      <c r="AB16" s="5">
        <v>1637</v>
      </c>
      <c r="AC16" s="5">
        <v>1636</v>
      </c>
      <c r="AD16" s="5">
        <v>1635</v>
      </c>
      <c r="AE16" s="5">
        <v>1633</v>
      </c>
      <c r="AF16" s="5">
        <v>1632</v>
      </c>
      <c r="AG16" s="5">
        <v>1631</v>
      </c>
      <c r="AH16" s="5">
        <v>1630</v>
      </c>
      <c r="AI16" s="5">
        <v>1629</v>
      </c>
      <c r="AJ16" s="5">
        <v>1628</v>
      </c>
      <c r="AK16" s="5">
        <v>1627</v>
      </c>
      <c r="AL16" s="5">
        <v>1626</v>
      </c>
      <c r="AM16" s="5">
        <v>1625</v>
      </c>
      <c r="AN16" s="5">
        <v>1624</v>
      </c>
      <c r="AO16" s="5">
        <v>1623</v>
      </c>
      <c r="AP16" s="5">
        <v>1622</v>
      </c>
      <c r="AQ16" s="5">
        <v>1621</v>
      </c>
      <c r="AR16" s="5">
        <v>1620</v>
      </c>
      <c r="AS16" s="5">
        <v>1619</v>
      </c>
      <c r="AT16" s="5">
        <v>1618</v>
      </c>
      <c r="AU16" s="5">
        <v>1617</v>
      </c>
      <c r="AV16" s="5">
        <v>1616</v>
      </c>
      <c r="AW16" s="5">
        <v>1615</v>
      </c>
      <c r="AX16" s="5">
        <v>1614</v>
      </c>
      <c r="AY16" s="5">
        <v>1613</v>
      </c>
      <c r="AZ16" s="5">
        <v>1612</v>
      </c>
    </row>
    <row r="17" spans="1:52" x14ac:dyDescent="0.45">
      <c r="A17" s="4">
        <v>31</v>
      </c>
      <c r="B17" s="5">
        <v>1611</v>
      </c>
      <c r="C17" s="5">
        <v>1610</v>
      </c>
      <c r="D17" s="5">
        <v>1608</v>
      </c>
      <c r="E17" s="5">
        <v>1607</v>
      </c>
      <c r="F17" s="5">
        <v>1606</v>
      </c>
      <c r="G17" s="5">
        <v>1605</v>
      </c>
      <c r="H17" s="5">
        <v>1604</v>
      </c>
      <c r="I17" s="5">
        <v>1603</v>
      </c>
      <c r="J17" s="5">
        <v>1602</v>
      </c>
      <c r="K17" s="5">
        <v>1600</v>
      </c>
      <c r="L17" s="5">
        <v>1599</v>
      </c>
      <c r="M17" s="5">
        <v>1598</v>
      </c>
      <c r="N17" s="5">
        <v>1597</v>
      </c>
      <c r="O17" s="5">
        <v>1596</v>
      </c>
      <c r="P17" s="5">
        <v>1595</v>
      </c>
      <c r="Q17" s="5">
        <v>1593</v>
      </c>
      <c r="R17" s="5">
        <v>1592</v>
      </c>
      <c r="S17" s="5">
        <v>1591</v>
      </c>
      <c r="T17" s="5">
        <v>1590</v>
      </c>
      <c r="U17" s="5">
        <v>1589</v>
      </c>
      <c r="V17" s="5">
        <v>1588</v>
      </c>
      <c r="W17" s="5">
        <v>1587</v>
      </c>
      <c r="X17" s="5">
        <v>1586</v>
      </c>
      <c r="Y17" s="5">
        <v>1584</v>
      </c>
      <c r="Z17" s="5">
        <v>1583</v>
      </c>
      <c r="AA17" s="5">
        <v>1582</v>
      </c>
      <c r="AB17" s="5">
        <v>1581</v>
      </c>
      <c r="AC17" s="5">
        <v>1580</v>
      </c>
      <c r="AD17" s="5">
        <v>1579</v>
      </c>
      <c r="AE17" s="5">
        <v>1578</v>
      </c>
      <c r="AF17" s="5">
        <v>1577</v>
      </c>
      <c r="AG17" s="5">
        <v>1576</v>
      </c>
      <c r="AH17" s="5">
        <v>1575</v>
      </c>
      <c r="AI17" s="5">
        <v>1574</v>
      </c>
      <c r="AJ17" s="5">
        <v>1573</v>
      </c>
      <c r="AK17" s="5">
        <v>1572</v>
      </c>
      <c r="AL17" s="5">
        <v>1571</v>
      </c>
      <c r="AM17" s="5">
        <v>1570</v>
      </c>
      <c r="AN17" s="5">
        <v>1569</v>
      </c>
      <c r="AO17" s="5">
        <v>1568</v>
      </c>
      <c r="AP17" s="5">
        <v>1567</v>
      </c>
      <c r="AQ17" s="5">
        <v>1566</v>
      </c>
      <c r="AR17" s="5">
        <v>1565</v>
      </c>
      <c r="AS17" s="5">
        <v>1564</v>
      </c>
      <c r="AT17" s="5">
        <v>1563</v>
      </c>
      <c r="AU17" s="5">
        <v>1562</v>
      </c>
      <c r="AV17" s="5">
        <v>1561</v>
      </c>
      <c r="AW17" s="5">
        <v>1560</v>
      </c>
      <c r="AX17" s="5">
        <v>1559</v>
      </c>
      <c r="AY17" s="5">
        <v>1558</v>
      </c>
      <c r="AZ17" s="5">
        <v>1557</v>
      </c>
    </row>
    <row r="18" spans="1:52" x14ac:dyDescent="0.45">
      <c r="A18" s="4">
        <v>32</v>
      </c>
      <c r="B18" s="5">
        <v>1556</v>
      </c>
      <c r="C18" s="5">
        <v>1555</v>
      </c>
      <c r="D18" s="5">
        <v>1554</v>
      </c>
      <c r="E18" s="5">
        <v>1553</v>
      </c>
      <c r="F18" s="5">
        <v>1551</v>
      </c>
      <c r="G18" s="5">
        <v>1550</v>
      </c>
      <c r="H18" s="5">
        <v>1549</v>
      </c>
      <c r="I18" s="5">
        <v>1548</v>
      </c>
      <c r="J18" s="5">
        <v>1547</v>
      </c>
      <c r="K18" s="5">
        <v>1546</v>
      </c>
      <c r="L18" s="5">
        <v>1545</v>
      </c>
      <c r="M18" s="5">
        <v>1544</v>
      </c>
      <c r="N18" s="5">
        <v>1542</v>
      </c>
      <c r="O18" s="5">
        <v>1541</v>
      </c>
      <c r="P18" s="5">
        <v>1540</v>
      </c>
      <c r="Q18" s="5">
        <v>1539</v>
      </c>
      <c r="R18" s="5">
        <v>1538</v>
      </c>
      <c r="S18" s="5">
        <v>1537</v>
      </c>
      <c r="T18" s="5">
        <v>1536</v>
      </c>
      <c r="U18" s="5">
        <v>1535</v>
      </c>
      <c r="V18" s="5">
        <v>1534</v>
      </c>
      <c r="W18" s="5">
        <v>1532</v>
      </c>
      <c r="X18" s="5">
        <v>1531</v>
      </c>
      <c r="Y18" s="5">
        <v>1530</v>
      </c>
      <c r="Z18" s="5">
        <v>1529</v>
      </c>
      <c r="AA18" s="5">
        <v>1528</v>
      </c>
      <c r="AB18" s="5">
        <v>1527</v>
      </c>
      <c r="AC18" s="5">
        <v>1526</v>
      </c>
      <c r="AD18" s="5">
        <v>1525</v>
      </c>
      <c r="AE18" s="5">
        <v>1524</v>
      </c>
      <c r="AF18" s="5">
        <v>1523</v>
      </c>
      <c r="AG18" s="5">
        <v>1522</v>
      </c>
      <c r="AH18" s="5">
        <v>1521</v>
      </c>
      <c r="AI18" s="5">
        <v>1520</v>
      </c>
      <c r="AJ18" s="5">
        <v>1519</v>
      </c>
      <c r="AK18" s="5">
        <v>1518</v>
      </c>
      <c r="AL18" s="5">
        <v>1517</v>
      </c>
      <c r="AM18" s="5">
        <v>1516</v>
      </c>
      <c r="AN18" s="5">
        <v>1515</v>
      </c>
      <c r="AO18" s="5">
        <v>1514</v>
      </c>
      <c r="AP18" s="5">
        <v>1513</v>
      </c>
      <c r="AQ18" s="5">
        <v>1512</v>
      </c>
      <c r="AR18" s="5">
        <v>1511</v>
      </c>
      <c r="AS18" s="5">
        <v>1510</v>
      </c>
      <c r="AT18" s="5">
        <v>1509</v>
      </c>
      <c r="AU18" s="5">
        <v>1508</v>
      </c>
      <c r="AV18" s="5">
        <v>1507</v>
      </c>
      <c r="AW18" s="5">
        <v>1506</v>
      </c>
      <c r="AX18" s="5">
        <v>1505</v>
      </c>
      <c r="AY18" s="5">
        <v>1505</v>
      </c>
      <c r="AZ18" s="5">
        <v>1504</v>
      </c>
    </row>
    <row r="19" spans="1:52" x14ac:dyDescent="0.45">
      <c r="A19" s="4">
        <v>33</v>
      </c>
      <c r="B19" s="5">
        <v>1502</v>
      </c>
      <c r="C19" s="5">
        <v>1501</v>
      </c>
      <c r="D19" s="5">
        <v>1500</v>
      </c>
      <c r="E19" s="5">
        <v>1499</v>
      </c>
      <c r="F19" s="5">
        <v>1498</v>
      </c>
      <c r="G19" s="5">
        <v>1497</v>
      </c>
      <c r="H19" s="5">
        <v>1496</v>
      </c>
      <c r="I19" s="5">
        <v>1495</v>
      </c>
      <c r="J19" s="5">
        <v>1494</v>
      </c>
      <c r="K19" s="5">
        <v>1493</v>
      </c>
      <c r="L19" s="5">
        <v>1492</v>
      </c>
      <c r="M19" s="5">
        <v>1491</v>
      </c>
      <c r="N19" s="5">
        <v>1490</v>
      </c>
      <c r="O19" s="5">
        <v>1489</v>
      </c>
      <c r="P19" s="5">
        <v>1487</v>
      </c>
      <c r="Q19" s="5">
        <v>1486</v>
      </c>
      <c r="R19" s="5">
        <v>1485</v>
      </c>
      <c r="S19" s="5">
        <v>1484</v>
      </c>
      <c r="T19" s="5">
        <v>1483</v>
      </c>
      <c r="U19" s="5">
        <v>1482</v>
      </c>
      <c r="V19" s="5">
        <v>1481</v>
      </c>
      <c r="W19" s="5">
        <v>1480</v>
      </c>
      <c r="X19" s="5">
        <v>1479</v>
      </c>
      <c r="Y19" s="5">
        <v>1478</v>
      </c>
      <c r="Z19" s="5">
        <v>1477</v>
      </c>
      <c r="AA19" s="5">
        <v>1476</v>
      </c>
      <c r="AB19" s="5">
        <v>1475</v>
      </c>
      <c r="AC19" s="5">
        <v>1474</v>
      </c>
      <c r="AD19" s="5">
        <v>1473</v>
      </c>
      <c r="AE19" s="5">
        <v>1472</v>
      </c>
      <c r="AF19" s="5">
        <v>1471</v>
      </c>
      <c r="AG19" s="5">
        <v>1470</v>
      </c>
      <c r="AH19" s="5">
        <v>1469</v>
      </c>
      <c r="AI19" s="5">
        <v>1468</v>
      </c>
      <c r="AJ19" s="5">
        <v>1467</v>
      </c>
      <c r="AK19" s="5">
        <v>1466</v>
      </c>
      <c r="AL19" s="5">
        <v>1465</v>
      </c>
      <c r="AM19" s="5">
        <v>1464</v>
      </c>
      <c r="AN19" s="5">
        <v>1463</v>
      </c>
      <c r="AO19" s="5">
        <v>1462</v>
      </c>
      <c r="AP19" s="5">
        <v>1461</v>
      </c>
      <c r="AQ19" s="5">
        <v>1460</v>
      </c>
      <c r="AR19" s="5">
        <v>1459</v>
      </c>
      <c r="AS19" s="5">
        <v>1458</v>
      </c>
      <c r="AT19" s="5">
        <v>1457</v>
      </c>
      <c r="AU19" s="5">
        <v>1456</v>
      </c>
      <c r="AV19" s="5">
        <v>1455</v>
      </c>
      <c r="AW19" s="5">
        <v>1454</v>
      </c>
      <c r="AX19" s="5">
        <v>1453</v>
      </c>
      <c r="AY19" s="5">
        <v>1453</v>
      </c>
      <c r="AZ19" s="5">
        <v>1452</v>
      </c>
    </row>
    <row r="20" spans="1:52" x14ac:dyDescent="0.45">
      <c r="A20" s="4">
        <v>34</v>
      </c>
      <c r="B20" s="5">
        <v>1451</v>
      </c>
      <c r="C20" s="5">
        <v>1450</v>
      </c>
      <c r="D20" s="5">
        <v>1449</v>
      </c>
      <c r="E20" s="5">
        <v>1448</v>
      </c>
      <c r="F20" s="5">
        <v>1447</v>
      </c>
      <c r="G20" s="5">
        <v>1446</v>
      </c>
      <c r="H20" s="5">
        <v>1445</v>
      </c>
      <c r="I20" s="5">
        <v>1444</v>
      </c>
      <c r="J20" s="5">
        <v>1443</v>
      </c>
      <c r="K20" s="5">
        <v>1442</v>
      </c>
      <c r="L20" s="5">
        <v>1441</v>
      </c>
      <c r="M20" s="5">
        <v>1440</v>
      </c>
      <c r="N20" s="5">
        <v>1439</v>
      </c>
      <c r="O20" s="5">
        <v>1438</v>
      </c>
      <c r="P20" s="5">
        <v>1436</v>
      </c>
      <c r="Q20" s="5">
        <v>1435</v>
      </c>
      <c r="R20" s="5">
        <v>1434</v>
      </c>
      <c r="S20" s="5">
        <v>1433</v>
      </c>
      <c r="T20" s="5">
        <v>1432</v>
      </c>
      <c r="U20" s="5">
        <v>1431</v>
      </c>
      <c r="V20" s="5">
        <v>1430</v>
      </c>
      <c r="W20" s="5">
        <v>1429</v>
      </c>
      <c r="X20" s="5">
        <v>1428</v>
      </c>
      <c r="Y20" s="5">
        <v>1427</v>
      </c>
      <c r="Z20" s="5">
        <v>1426</v>
      </c>
      <c r="AA20" s="5">
        <v>1425</v>
      </c>
      <c r="AB20" s="5">
        <v>1424</v>
      </c>
      <c r="AC20" s="5">
        <v>1423</v>
      </c>
      <c r="AD20" s="5">
        <v>1422</v>
      </c>
      <c r="AE20" s="5">
        <v>1421</v>
      </c>
      <c r="AF20" s="5">
        <v>1420</v>
      </c>
      <c r="AG20" s="5">
        <v>1419</v>
      </c>
      <c r="AH20" s="5">
        <v>1418</v>
      </c>
      <c r="AI20" s="5">
        <v>1417</v>
      </c>
      <c r="AJ20" s="5">
        <v>1416</v>
      </c>
      <c r="AK20" s="5">
        <v>1415</v>
      </c>
      <c r="AL20" s="5">
        <v>1414</v>
      </c>
      <c r="AM20" s="5">
        <v>1413</v>
      </c>
      <c r="AN20" s="5">
        <v>1412</v>
      </c>
      <c r="AO20" s="5">
        <v>1411</v>
      </c>
      <c r="AP20" s="5">
        <v>1410</v>
      </c>
      <c r="AQ20" s="5">
        <v>1410</v>
      </c>
      <c r="AR20" s="5">
        <v>1409</v>
      </c>
      <c r="AS20" s="5">
        <v>1408</v>
      </c>
      <c r="AT20" s="5">
        <v>1407</v>
      </c>
      <c r="AU20" s="5">
        <v>1406</v>
      </c>
      <c r="AV20" s="5">
        <v>1405</v>
      </c>
      <c r="AW20" s="5">
        <v>1404</v>
      </c>
      <c r="AX20" s="5">
        <v>1403</v>
      </c>
      <c r="AY20" s="5">
        <v>1402</v>
      </c>
      <c r="AZ20" s="5">
        <v>1402</v>
      </c>
    </row>
    <row r="21" spans="1:52" x14ac:dyDescent="0.45">
      <c r="A21" s="4">
        <v>35</v>
      </c>
      <c r="B21" s="5">
        <v>1401</v>
      </c>
      <c r="C21" s="5">
        <v>1400</v>
      </c>
      <c r="D21" s="5">
        <v>1399</v>
      </c>
      <c r="E21" s="5">
        <v>1398</v>
      </c>
      <c r="F21" s="5">
        <v>1397</v>
      </c>
      <c r="G21" s="5">
        <v>1396</v>
      </c>
      <c r="H21" s="5">
        <v>1395</v>
      </c>
      <c r="I21" s="5">
        <v>1394</v>
      </c>
      <c r="J21" s="5">
        <v>1393</v>
      </c>
      <c r="K21" s="5">
        <v>1392</v>
      </c>
      <c r="L21" s="5">
        <v>1391</v>
      </c>
      <c r="M21" s="5">
        <v>1390</v>
      </c>
      <c r="N21" s="5">
        <v>1389</v>
      </c>
      <c r="O21" s="5">
        <v>1388</v>
      </c>
      <c r="P21" s="5">
        <v>1387</v>
      </c>
      <c r="Q21" s="5">
        <v>1386</v>
      </c>
      <c r="R21" s="5">
        <v>1385</v>
      </c>
      <c r="S21" s="5">
        <v>1384</v>
      </c>
      <c r="T21" s="5">
        <v>1383</v>
      </c>
      <c r="U21" s="5">
        <v>1382</v>
      </c>
      <c r="V21" s="5">
        <v>1381</v>
      </c>
      <c r="W21" s="5">
        <v>1380</v>
      </c>
      <c r="X21" s="5">
        <v>1379</v>
      </c>
      <c r="Y21" s="5">
        <v>1378</v>
      </c>
      <c r="Z21" s="5">
        <v>1377</v>
      </c>
      <c r="AA21" s="5">
        <v>1376</v>
      </c>
      <c r="AB21" s="5">
        <v>1375</v>
      </c>
      <c r="AC21" s="5">
        <v>1374</v>
      </c>
      <c r="AD21" s="5">
        <v>1373</v>
      </c>
      <c r="AE21" s="5">
        <v>1372</v>
      </c>
      <c r="AF21" s="5">
        <v>1371</v>
      </c>
      <c r="AG21" s="5">
        <v>1370</v>
      </c>
      <c r="AH21" s="5">
        <v>1369</v>
      </c>
      <c r="AI21" s="5">
        <v>1368</v>
      </c>
      <c r="AJ21" s="5">
        <v>1367</v>
      </c>
      <c r="AK21" s="5">
        <v>1366</v>
      </c>
      <c r="AL21" s="5">
        <v>1366</v>
      </c>
      <c r="AM21" s="5">
        <v>1365</v>
      </c>
      <c r="AN21" s="5">
        <v>1364</v>
      </c>
      <c r="AO21" s="5">
        <v>1363</v>
      </c>
      <c r="AP21" s="5">
        <v>1362</v>
      </c>
      <c r="AQ21" s="5">
        <v>1361</v>
      </c>
      <c r="AR21" s="5">
        <v>1360</v>
      </c>
      <c r="AS21" s="5">
        <v>1359</v>
      </c>
      <c r="AT21" s="5">
        <v>1358</v>
      </c>
      <c r="AU21" s="5">
        <v>1358</v>
      </c>
      <c r="AV21" s="5">
        <v>1357</v>
      </c>
      <c r="AW21" s="5">
        <v>1356</v>
      </c>
      <c r="AX21" s="5">
        <v>1355</v>
      </c>
      <c r="AY21" s="5">
        <v>1354</v>
      </c>
      <c r="AZ21" s="5">
        <v>1353</v>
      </c>
    </row>
    <row r="22" spans="1:52" x14ac:dyDescent="0.45">
      <c r="A22" s="4">
        <v>36</v>
      </c>
      <c r="B22" s="5">
        <v>1353</v>
      </c>
      <c r="C22" s="5">
        <v>1352</v>
      </c>
      <c r="D22" s="5">
        <v>1351</v>
      </c>
      <c r="E22" s="5">
        <v>1350</v>
      </c>
      <c r="F22" s="5">
        <v>1350</v>
      </c>
      <c r="G22" s="5">
        <v>1349</v>
      </c>
      <c r="H22" s="5">
        <v>1348</v>
      </c>
      <c r="I22" s="5">
        <v>1347</v>
      </c>
      <c r="J22" s="5">
        <v>1346</v>
      </c>
      <c r="K22" s="5">
        <v>1345</v>
      </c>
      <c r="L22" s="5">
        <v>1344</v>
      </c>
      <c r="M22" s="5">
        <v>1343</v>
      </c>
      <c r="N22" s="5">
        <v>1342</v>
      </c>
      <c r="O22" s="5">
        <v>1341</v>
      </c>
      <c r="P22" s="5">
        <v>1340</v>
      </c>
      <c r="Q22" s="5">
        <v>1339</v>
      </c>
      <c r="R22" s="5">
        <v>1338</v>
      </c>
      <c r="S22" s="5">
        <v>1337</v>
      </c>
      <c r="T22" s="5">
        <v>1336</v>
      </c>
      <c r="U22" s="5">
        <v>1335</v>
      </c>
      <c r="V22" s="5">
        <v>1334</v>
      </c>
      <c r="W22" s="5">
        <v>1333</v>
      </c>
      <c r="X22" s="5">
        <v>1332</v>
      </c>
      <c r="Y22" s="5">
        <v>1331</v>
      </c>
      <c r="Z22" s="5">
        <v>1330</v>
      </c>
      <c r="AA22" s="5">
        <v>1329</v>
      </c>
      <c r="AB22" s="5">
        <v>1328</v>
      </c>
      <c r="AC22" s="5">
        <v>1327</v>
      </c>
      <c r="AD22" s="5">
        <v>1326</v>
      </c>
      <c r="AE22" s="5">
        <v>1325</v>
      </c>
      <c r="AF22" s="5">
        <v>1324</v>
      </c>
      <c r="AG22" s="5">
        <v>1323</v>
      </c>
      <c r="AH22" s="5">
        <v>1322</v>
      </c>
      <c r="AI22" s="5">
        <v>1321</v>
      </c>
      <c r="AJ22" s="5">
        <v>1320</v>
      </c>
      <c r="AK22" s="5">
        <v>1320</v>
      </c>
      <c r="AL22" s="5">
        <v>1319</v>
      </c>
      <c r="AM22" s="5">
        <v>1318</v>
      </c>
      <c r="AN22" s="5">
        <v>1317</v>
      </c>
      <c r="AO22" s="5">
        <v>1316</v>
      </c>
      <c r="AP22" s="5">
        <v>1315</v>
      </c>
      <c r="AQ22" s="5">
        <v>1314</v>
      </c>
      <c r="AR22" s="5">
        <v>1313</v>
      </c>
      <c r="AS22" s="5">
        <v>1313</v>
      </c>
      <c r="AT22" s="5">
        <v>1312</v>
      </c>
      <c r="AU22" s="5">
        <v>1311</v>
      </c>
      <c r="AV22" s="5">
        <v>1310</v>
      </c>
      <c r="AW22" s="5">
        <v>1309</v>
      </c>
      <c r="AX22" s="5">
        <v>1308</v>
      </c>
      <c r="AY22" s="5">
        <v>1308</v>
      </c>
      <c r="AZ22" s="5">
        <v>1307</v>
      </c>
    </row>
    <row r="23" spans="1:52" x14ac:dyDescent="0.45">
      <c r="A23" s="4">
        <v>37</v>
      </c>
      <c r="B23" s="5">
        <v>1307</v>
      </c>
      <c r="C23" s="5">
        <v>1306</v>
      </c>
      <c r="D23" s="5">
        <v>1305</v>
      </c>
      <c r="E23" s="5">
        <v>1304</v>
      </c>
      <c r="F23" s="5">
        <v>1303</v>
      </c>
      <c r="G23" s="5">
        <v>1302</v>
      </c>
      <c r="H23" s="5">
        <v>1301</v>
      </c>
      <c r="I23" s="5">
        <v>1300</v>
      </c>
      <c r="J23" s="5">
        <v>1300</v>
      </c>
      <c r="K23" s="5">
        <v>1299</v>
      </c>
      <c r="L23" s="5">
        <v>1298</v>
      </c>
      <c r="M23" s="5">
        <v>1297</v>
      </c>
      <c r="N23" s="5">
        <v>1296</v>
      </c>
      <c r="O23" s="5">
        <v>1295</v>
      </c>
      <c r="P23" s="5">
        <v>1294</v>
      </c>
      <c r="Q23" s="5">
        <v>1293</v>
      </c>
      <c r="R23" s="5">
        <v>1292</v>
      </c>
      <c r="S23" s="5">
        <v>1291</v>
      </c>
      <c r="T23" s="5">
        <v>1290</v>
      </c>
      <c r="U23" s="5">
        <v>1289</v>
      </c>
      <c r="V23" s="5">
        <v>1288</v>
      </c>
      <c r="W23" s="5">
        <v>1287</v>
      </c>
      <c r="X23" s="5">
        <v>1286</v>
      </c>
      <c r="Y23" s="5">
        <v>1285</v>
      </c>
      <c r="Z23" s="5">
        <v>1284</v>
      </c>
      <c r="AA23" s="5">
        <v>1283</v>
      </c>
      <c r="AB23" s="5">
        <v>1282</v>
      </c>
      <c r="AC23" s="5">
        <v>1281</v>
      </c>
      <c r="AD23" s="5">
        <v>1280</v>
      </c>
      <c r="AE23" s="5">
        <v>1279</v>
      </c>
      <c r="AF23" s="5">
        <v>1279</v>
      </c>
      <c r="AG23" s="5">
        <v>1278</v>
      </c>
      <c r="AH23" s="5">
        <v>1277</v>
      </c>
      <c r="AI23" s="5">
        <v>1276</v>
      </c>
      <c r="AJ23" s="5">
        <v>1275</v>
      </c>
      <c r="AK23" s="5">
        <v>1274</v>
      </c>
      <c r="AL23" s="5">
        <v>1273</v>
      </c>
      <c r="AM23" s="5">
        <v>1272</v>
      </c>
      <c r="AN23" s="5">
        <v>1272</v>
      </c>
      <c r="AO23" s="5">
        <v>1271</v>
      </c>
      <c r="AP23" s="5">
        <v>1270</v>
      </c>
      <c r="AQ23" s="5">
        <v>1269</v>
      </c>
      <c r="AR23" s="5">
        <v>1268</v>
      </c>
      <c r="AS23" s="5">
        <v>1267</v>
      </c>
      <c r="AT23" s="5">
        <v>1266</v>
      </c>
      <c r="AU23" s="5">
        <v>1266</v>
      </c>
      <c r="AV23" s="5">
        <v>1265</v>
      </c>
      <c r="AW23" s="5">
        <v>1264</v>
      </c>
      <c r="AX23" s="5">
        <v>1263</v>
      </c>
      <c r="AY23" s="5">
        <v>1262</v>
      </c>
      <c r="AZ23" s="5">
        <v>1262</v>
      </c>
    </row>
    <row r="24" spans="1:52" x14ac:dyDescent="0.45">
      <c r="A24" s="4">
        <v>38</v>
      </c>
      <c r="B24" s="5">
        <v>1262</v>
      </c>
      <c r="C24" s="5">
        <v>1261</v>
      </c>
      <c r="D24" s="5">
        <v>1260</v>
      </c>
      <c r="E24" s="5">
        <v>1259</v>
      </c>
      <c r="F24" s="5">
        <v>1258</v>
      </c>
      <c r="G24" s="5">
        <v>1258</v>
      </c>
      <c r="H24" s="5">
        <v>1257</v>
      </c>
      <c r="I24" s="5">
        <v>1256</v>
      </c>
      <c r="J24" s="5">
        <v>1255</v>
      </c>
      <c r="K24" s="5">
        <v>1254</v>
      </c>
      <c r="L24" s="5">
        <v>1253</v>
      </c>
      <c r="M24" s="5">
        <v>1252</v>
      </c>
      <c r="N24" s="5">
        <v>1251</v>
      </c>
      <c r="O24" s="5">
        <v>1250</v>
      </c>
      <c r="P24" s="5">
        <v>1249</v>
      </c>
      <c r="Q24" s="5">
        <v>1248</v>
      </c>
      <c r="R24" s="5">
        <v>1247</v>
      </c>
      <c r="S24" s="5">
        <v>1246</v>
      </c>
      <c r="T24" s="5">
        <v>1246</v>
      </c>
      <c r="U24" s="5">
        <v>1245</v>
      </c>
      <c r="V24" s="5">
        <v>1244</v>
      </c>
      <c r="W24" s="5">
        <v>1243</v>
      </c>
      <c r="X24" s="5">
        <v>1242</v>
      </c>
      <c r="Y24" s="5">
        <v>1241</v>
      </c>
      <c r="Z24" s="5">
        <v>1240</v>
      </c>
      <c r="AA24" s="5">
        <v>1239</v>
      </c>
      <c r="AB24" s="5">
        <v>1238</v>
      </c>
      <c r="AC24" s="5">
        <v>1237</v>
      </c>
      <c r="AD24" s="5">
        <v>1236</v>
      </c>
      <c r="AE24" s="5">
        <v>1235</v>
      </c>
      <c r="AF24" s="5">
        <v>1235</v>
      </c>
      <c r="AG24" s="5">
        <v>1234</v>
      </c>
      <c r="AH24" s="5">
        <v>1233</v>
      </c>
      <c r="AI24" s="5">
        <v>1232</v>
      </c>
      <c r="AJ24" s="5">
        <v>1231</v>
      </c>
      <c r="AK24" s="5">
        <v>1230</v>
      </c>
      <c r="AL24" s="5">
        <v>1229</v>
      </c>
      <c r="AM24" s="5">
        <v>1229</v>
      </c>
      <c r="AN24" s="5">
        <v>1228</v>
      </c>
      <c r="AO24" s="5">
        <v>1227</v>
      </c>
      <c r="AP24" s="5">
        <v>1226</v>
      </c>
      <c r="AQ24" s="5">
        <v>1225</v>
      </c>
      <c r="AR24" s="5">
        <v>1224</v>
      </c>
      <c r="AS24" s="5">
        <v>1224</v>
      </c>
      <c r="AT24" s="5">
        <v>1223</v>
      </c>
      <c r="AU24" s="5">
        <v>1222</v>
      </c>
      <c r="AV24" s="5">
        <v>1221</v>
      </c>
      <c r="AW24" s="5">
        <v>1220</v>
      </c>
      <c r="AX24" s="5">
        <v>1220</v>
      </c>
      <c r="AY24" s="5">
        <v>1219</v>
      </c>
      <c r="AZ24" s="5">
        <v>1218</v>
      </c>
    </row>
    <row r="25" spans="1:52" x14ac:dyDescent="0.45">
      <c r="A25" s="4">
        <v>39</v>
      </c>
      <c r="B25" s="5">
        <v>1219</v>
      </c>
      <c r="C25" s="5">
        <v>1218</v>
      </c>
      <c r="D25" s="5">
        <v>1217</v>
      </c>
      <c r="E25" s="5">
        <v>1216</v>
      </c>
      <c r="F25" s="5">
        <v>1215</v>
      </c>
      <c r="G25" s="5">
        <v>1215</v>
      </c>
      <c r="H25" s="5">
        <v>1214</v>
      </c>
      <c r="I25" s="5">
        <v>1213</v>
      </c>
      <c r="J25" s="5">
        <v>1212</v>
      </c>
      <c r="K25" s="5">
        <v>1211</v>
      </c>
      <c r="L25" s="5">
        <v>1210</v>
      </c>
      <c r="M25" s="5">
        <v>1209</v>
      </c>
      <c r="N25" s="5">
        <v>1208</v>
      </c>
      <c r="O25" s="5">
        <v>1207</v>
      </c>
      <c r="P25" s="5">
        <v>1207</v>
      </c>
      <c r="Q25" s="5">
        <v>1206</v>
      </c>
      <c r="R25" s="5">
        <v>1205</v>
      </c>
      <c r="S25" s="5">
        <v>1204</v>
      </c>
      <c r="T25" s="5">
        <v>1203</v>
      </c>
      <c r="U25" s="5">
        <v>1202</v>
      </c>
      <c r="V25" s="5">
        <v>1201</v>
      </c>
      <c r="W25" s="5">
        <v>1200</v>
      </c>
      <c r="X25" s="5">
        <v>1199</v>
      </c>
      <c r="Y25" s="5">
        <v>1198</v>
      </c>
      <c r="Z25" s="5">
        <v>1197</v>
      </c>
      <c r="AA25" s="5">
        <v>1196</v>
      </c>
      <c r="AB25" s="5">
        <v>1196</v>
      </c>
      <c r="AC25" s="5">
        <v>1195</v>
      </c>
      <c r="AD25" s="5">
        <v>1194</v>
      </c>
      <c r="AE25" s="5">
        <v>1193</v>
      </c>
      <c r="AF25" s="5">
        <v>1192</v>
      </c>
      <c r="AG25" s="5">
        <v>1191</v>
      </c>
      <c r="AH25" s="5">
        <v>1190</v>
      </c>
      <c r="AI25" s="5">
        <v>1190</v>
      </c>
      <c r="AJ25" s="5">
        <v>1189</v>
      </c>
      <c r="AK25" s="5">
        <v>1188</v>
      </c>
      <c r="AL25" s="5">
        <v>1187</v>
      </c>
      <c r="AM25" s="5">
        <v>1186</v>
      </c>
      <c r="AN25" s="5">
        <v>1185</v>
      </c>
      <c r="AO25" s="5">
        <v>1185</v>
      </c>
      <c r="AP25" s="5">
        <v>1184</v>
      </c>
      <c r="AQ25" s="5">
        <v>1183</v>
      </c>
      <c r="AR25" s="5">
        <v>1182</v>
      </c>
      <c r="AS25" s="5">
        <v>1181</v>
      </c>
      <c r="AT25" s="5">
        <v>1181</v>
      </c>
      <c r="AU25" s="5">
        <v>1180</v>
      </c>
      <c r="AV25" s="5">
        <v>1179</v>
      </c>
      <c r="AW25" s="5">
        <v>1178</v>
      </c>
      <c r="AX25" s="5">
        <v>1178</v>
      </c>
      <c r="AY25" s="5">
        <v>1177</v>
      </c>
      <c r="AZ25" s="5">
        <v>1176</v>
      </c>
    </row>
    <row r="26" spans="1:52" x14ac:dyDescent="0.45">
      <c r="A26" s="4">
        <v>40</v>
      </c>
      <c r="B26" s="5">
        <v>1177</v>
      </c>
      <c r="C26" s="5">
        <v>1176</v>
      </c>
      <c r="D26" s="5">
        <v>1175</v>
      </c>
      <c r="E26" s="5">
        <v>1175</v>
      </c>
      <c r="F26" s="5">
        <v>1174</v>
      </c>
      <c r="G26" s="5">
        <v>1173</v>
      </c>
      <c r="H26" s="5">
        <v>1172</v>
      </c>
      <c r="I26" s="5">
        <v>1171</v>
      </c>
      <c r="J26" s="5">
        <v>1170</v>
      </c>
      <c r="K26" s="5">
        <v>1170</v>
      </c>
      <c r="L26" s="5">
        <v>1169</v>
      </c>
      <c r="M26" s="5">
        <v>1168</v>
      </c>
      <c r="N26" s="5">
        <v>1167</v>
      </c>
      <c r="O26" s="5">
        <v>1166</v>
      </c>
      <c r="P26" s="5">
        <v>1165</v>
      </c>
      <c r="Q26" s="5">
        <v>1164</v>
      </c>
      <c r="R26" s="5">
        <v>1163</v>
      </c>
      <c r="S26" s="5">
        <v>1163</v>
      </c>
      <c r="T26" s="5">
        <v>1162</v>
      </c>
      <c r="U26" s="5">
        <v>1161</v>
      </c>
      <c r="V26" s="5">
        <v>1160</v>
      </c>
      <c r="W26" s="5">
        <v>1159</v>
      </c>
      <c r="X26" s="5">
        <v>1158</v>
      </c>
      <c r="Y26" s="5">
        <v>1157</v>
      </c>
      <c r="Z26" s="5">
        <v>1156</v>
      </c>
      <c r="AA26" s="5">
        <v>1155</v>
      </c>
      <c r="AB26" s="5">
        <v>1155</v>
      </c>
      <c r="AC26" s="5">
        <v>1154</v>
      </c>
      <c r="AD26" s="5">
        <v>1153</v>
      </c>
      <c r="AE26" s="5">
        <v>1152</v>
      </c>
      <c r="AF26" s="5">
        <v>1151</v>
      </c>
      <c r="AG26" s="5">
        <v>1150</v>
      </c>
      <c r="AH26" s="5">
        <v>1149</v>
      </c>
      <c r="AI26" s="5">
        <v>1149</v>
      </c>
      <c r="AJ26" s="5">
        <v>1148</v>
      </c>
      <c r="AK26" s="5">
        <v>1147</v>
      </c>
      <c r="AL26" s="5">
        <v>1146</v>
      </c>
      <c r="AM26" s="5">
        <v>1145</v>
      </c>
      <c r="AN26" s="5">
        <v>1145</v>
      </c>
      <c r="AO26" s="5">
        <v>1144</v>
      </c>
      <c r="AP26" s="5">
        <v>1143</v>
      </c>
      <c r="AQ26" s="5">
        <v>1142</v>
      </c>
      <c r="AR26" s="5">
        <v>1141</v>
      </c>
      <c r="AS26" s="5">
        <v>1141</v>
      </c>
      <c r="AT26" s="5">
        <v>1140</v>
      </c>
      <c r="AU26" s="5">
        <v>1139</v>
      </c>
      <c r="AV26" s="5">
        <v>1138</v>
      </c>
      <c r="AW26" s="5">
        <v>1138</v>
      </c>
      <c r="AX26" s="5">
        <v>1137</v>
      </c>
      <c r="AY26" s="5">
        <v>1136</v>
      </c>
      <c r="AZ26" s="5">
        <v>1135</v>
      </c>
    </row>
    <row r="27" spans="1:52" x14ac:dyDescent="0.45">
      <c r="A27" s="4">
        <v>41</v>
      </c>
      <c r="B27" s="5">
        <v>1137</v>
      </c>
      <c r="C27" s="5">
        <v>1136</v>
      </c>
      <c r="D27" s="5">
        <v>1135</v>
      </c>
      <c r="E27" s="5">
        <v>1135</v>
      </c>
      <c r="F27" s="5">
        <v>1134</v>
      </c>
      <c r="G27" s="5">
        <v>1133</v>
      </c>
      <c r="H27" s="5">
        <v>1132</v>
      </c>
      <c r="I27" s="5">
        <v>1131</v>
      </c>
      <c r="J27" s="5">
        <v>1131</v>
      </c>
      <c r="K27" s="5">
        <v>1130</v>
      </c>
      <c r="L27" s="5">
        <v>1129</v>
      </c>
      <c r="M27" s="5">
        <v>1128</v>
      </c>
      <c r="N27" s="5">
        <v>1127</v>
      </c>
      <c r="O27" s="5">
        <v>1126</v>
      </c>
      <c r="P27" s="5">
        <v>1125</v>
      </c>
      <c r="Q27" s="5">
        <v>1125</v>
      </c>
      <c r="R27" s="5">
        <v>1124</v>
      </c>
      <c r="S27" s="5">
        <v>1123</v>
      </c>
      <c r="T27" s="5">
        <v>1122</v>
      </c>
      <c r="U27" s="5">
        <v>1121</v>
      </c>
      <c r="V27" s="5">
        <v>1120</v>
      </c>
      <c r="W27" s="5">
        <v>1119</v>
      </c>
      <c r="X27" s="5">
        <v>1118</v>
      </c>
      <c r="Y27" s="5">
        <v>1118</v>
      </c>
      <c r="Z27" s="5">
        <v>1117</v>
      </c>
      <c r="AA27" s="5">
        <v>1116</v>
      </c>
      <c r="AB27" s="5">
        <v>1115</v>
      </c>
      <c r="AC27" s="5">
        <v>1114</v>
      </c>
      <c r="AD27" s="5">
        <v>1113</v>
      </c>
      <c r="AE27" s="5">
        <v>1113</v>
      </c>
      <c r="AF27" s="5">
        <v>1112</v>
      </c>
      <c r="AG27" s="5">
        <v>1111</v>
      </c>
      <c r="AH27" s="5">
        <v>1110</v>
      </c>
      <c r="AI27" s="5">
        <v>1109</v>
      </c>
      <c r="AJ27" s="5">
        <v>1108</v>
      </c>
      <c r="AK27" s="5">
        <v>1108</v>
      </c>
      <c r="AL27" s="5">
        <v>1107</v>
      </c>
      <c r="AM27" s="5">
        <v>1106</v>
      </c>
      <c r="AN27" s="5">
        <v>1105</v>
      </c>
      <c r="AO27" s="5">
        <v>1105</v>
      </c>
      <c r="AP27" s="5">
        <v>1104</v>
      </c>
      <c r="AQ27" s="5">
        <v>1103</v>
      </c>
      <c r="AR27" s="5">
        <v>1102</v>
      </c>
      <c r="AS27" s="5">
        <v>1102</v>
      </c>
      <c r="AT27" s="5">
        <v>1101</v>
      </c>
      <c r="AU27" s="5">
        <v>1100</v>
      </c>
      <c r="AV27" s="5">
        <v>1099</v>
      </c>
      <c r="AW27" s="5">
        <v>1099</v>
      </c>
      <c r="AX27" s="5">
        <v>1098</v>
      </c>
      <c r="AY27" s="5">
        <v>1097</v>
      </c>
      <c r="AZ27" s="5">
        <v>1096</v>
      </c>
    </row>
    <row r="28" spans="1:52" x14ac:dyDescent="0.45">
      <c r="A28" s="4">
        <v>42</v>
      </c>
      <c r="B28" s="5">
        <v>1098</v>
      </c>
      <c r="C28" s="5">
        <v>1098</v>
      </c>
      <c r="D28" s="5">
        <v>1097</v>
      </c>
      <c r="E28" s="5">
        <v>1096</v>
      </c>
      <c r="F28" s="5">
        <v>1095</v>
      </c>
      <c r="G28" s="5">
        <v>1094</v>
      </c>
      <c r="H28" s="5">
        <v>1094</v>
      </c>
      <c r="I28" s="5">
        <v>1093</v>
      </c>
      <c r="J28" s="5">
        <v>1092</v>
      </c>
      <c r="K28" s="5">
        <v>1091</v>
      </c>
      <c r="L28" s="5">
        <v>1090</v>
      </c>
      <c r="M28" s="5">
        <v>1090</v>
      </c>
      <c r="N28" s="5">
        <v>1089</v>
      </c>
      <c r="O28" s="5">
        <v>1088</v>
      </c>
      <c r="P28" s="5">
        <v>1087</v>
      </c>
      <c r="Q28" s="5">
        <v>1086</v>
      </c>
      <c r="R28" s="5">
        <v>1085</v>
      </c>
      <c r="S28" s="5">
        <v>1085</v>
      </c>
      <c r="T28" s="5">
        <v>1084</v>
      </c>
      <c r="U28" s="5">
        <v>1083</v>
      </c>
      <c r="V28" s="5">
        <v>1082</v>
      </c>
      <c r="W28" s="5">
        <v>1081</v>
      </c>
      <c r="X28" s="5">
        <v>1080</v>
      </c>
      <c r="Y28" s="5">
        <v>1079</v>
      </c>
      <c r="Z28" s="5">
        <v>1079</v>
      </c>
      <c r="AA28" s="5">
        <v>1078</v>
      </c>
      <c r="AB28" s="5">
        <v>1077</v>
      </c>
      <c r="AC28" s="5">
        <v>1076</v>
      </c>
      <c r="AD28" s="5">
        <v>1075</v>
      </c>
      <c r="AE28" s="5">
        <v>1075</v>
      </c>
      <c r="AF28" s="5">
        <v>1074</v>
      </c>
      <c r="AG28" s="5">
        <v>1073</v>
      </c>
      <c r="AH28" s="5">
        <v>1072</v>
      </c>
      <c r="AI28" s="5">
        <v>1071</v>
      </c>
      <c r="AJ28" s="5">
        <v>1071</v>
      </c>
      <c r="AK28" s="5">
        <v>1070</v>
      </c>
      <c r="AL28" s="5">
        <v>1069</v>
      </c>
      <c r="AM28" s="5">
        <v>1068</v>
      </c>
      <c r="AN28" s="5">
        <v>1067</v>
      </c>
      <c r="AO28" s="5">
        <v>1067</v>
      </c>
      <c r="AP28" s="5">
        <v>1066</v>
      </c>
      <c r="AQ28" s="5">
        <v>1065</v>
      </c>
      <c r="AR28" s="5">
        <v>1065</v>
      </c>
      <c r="AS28" s="5">
        <v>1064</v>
      </c>
      <c r="AT28" s="5">
        <v>1063</v>
      </c>
      <c r="AU28" s="5">
        <v>1062</v>
      </c>
      <c r="AV28" s="5">
        <v>1062</v>
      </c>
      <c r="AW28" s="5">
        <v>1061</v>
      </c>
      <c r="AX28" s="5">
        <v>1060</v>
      </c>
      <c r="AY28" s="5">
        <v>1059</v>
      </c>
      <c r="AZ28" s="5">
        <v>1059</v>
      </c>
    </row>
    <row r="29" spans="1:52" x14ac:dyDescent="0.45">
      <c r="A29" s="4">
        <v>43</v>
      </c>
      <c r="B29" s="5">
        <v>1061</v>
      </c>
      <c r="C29" s="5">
        <v>1061</v>
      </c>
      <c r="D29" s="5">
        <v>1060</v>
      </c>
      <c r="E29" s="5">
        <v>1059</v>
      </c>
      <c r="F29" s="5">
        <v>1058</v>
      </c>
      <c r="G29" s="5">
        <v>1057</v>
      </c>
      <c r="H29" s="5">
        <v>1057</v>
      </c>
      <c r="I29" s="5">
        <v>1056</v>
      </c>
      <c r="J29" s="5">
        <v>1055</v>
      </c>
      <c r="K29" s="5">
        <v>1054</v>
      </c>
      <c r="L29" s="5">
        <v>1054</v>
      </c>
      <c r="M29" s="5">
        <v>1053</v>
      </c>
      <c r="N29" s="5">
        <v>1052</v>
      </c>
      <c r="O29" s="5">
        <v>1051</v>
      </c>
      <c r="P29" s="5">
        <v>1050</v>
      </c>
      <c r="Q29" s="5">
        <v>1049</v>
      </c>
      <c r="R29" s="5">
        <v>1049</v>
      </c>
      <c r="S29" s="5">
        <v>1048</v>
      </c>
      <c r="T29" s="5">
        <v>1047</v>
      </c>
      <c r="U29" s="5">
        <v>1046</v>
      </c>
      <c r="V29" s="5">
        <v>1045</v>
      </c>
      <c r="W29" s="5">
        <v>1044</v>
      </c>
      <c r="X29" s="5">
        <v>1044</v>
      </c>
      <c r="Y29" s="5">
        <v>1043</v>
      </c>
      <c r="Z29" s="5">
        <v>1042</v>
      </c>
      <c r="AA29" s="5">
        <v>1041</v>
      </c>
      <c r="AB29" s="5">
        <v>1040</v>
      </c>
      <c r="AC29" s="5">
        <v>1040</v>
      </c>
      <c r="AD29" s="5">
        <v>1039</v>
      </c>
      <c r="AE29" s="5">
        <v>1038</v>
      </c>
      <c r="AF29" s="5">
        <v>1037</v>
      </c>
      <c r="AG29" s="5">
        <v>1036</v>
      </c>
      <c r="AH29" s="5">
        <v>1036</v>
      </c>
      <c r="AI29" s="5">
        <v>1035</v>
      </c>
      <c r="AJ29" s="5">
        <v>1034</v>
      </c>
      <c r="AK29" s="5">
        <v>1033</v>
      </c>
      <c r="AL29" s="5">
        <v>1033</v>
      </c>
      <c r="AM29" s="5">
        <v>1032</v>
      </c>
      <c r="AN29" s="5">
        <v>1031</v>
      </c>
      <c r="AO29" s="5">
        <v>1030</v>
      </c>
      <c r="AP29" s="5">
        <v>1030</v>
      </c>
      <c r="AQ29" s="5">
        <v>1029</v>
      </c>
      <c r="AR29" s="5">
        <v>1028</v>
      </c>
      <c r="AS29" s="5">
        <v>1027</v>
      </c>
      <c r="AT29" s="5">
        <v>1027</v>
      </c>
      <c r="AU29" s="5">
        <v>1026</v>
      </c>
      <c r="AV29" s="5">
        <v>1025</v>
      </c>
      <c r="AW29" s="5">
        <v>1025</v>
      </c>
      <c r="AX29" s="5">
        <v>1024</v>
      </c>
      <c r="AY29" s="5">
        <v>1023</v>
      </c>
      <c r="AZ29" s="5">
        <v>1023</v>
      </c>
    </row>
    <row r="30" spans="1:52" x14ac:dyDescent="0.45">
      <c r="A30" s="4">
        <v>44</v>
      </c>
      <c r="B30" s="5">
        <v>1026</v>
      </c>
      <c r="C30" s="5">
        <v>1025</v>
      </c>
      <c r="D30" s="5">
        <v>1024</v>
      </c>
      <c r="E30" s="5">
        <v>1023</v>
      </c>
      <c r="F30" s="5">
        <v>1023</v>
      </c>
      <c r="G30" s="5">
        <v>1022</v>
      </c>
      <c r="H30" s="5">
        <v>1021</v>
      </c>
      <c r="I30" s="5">
        <v>1020</v>
      </c>
      <c r="J30" s="5">
        <v>1020</v>
      </c>
      <c r="K30" s="5">
        <v>1019</v>
      </c>
      <c r="L30" s="5">
        <v>1018</v>
      </c>
      <c r="M30" s="5">
        <v>1017</v>
      </c>
      <c r="N30" s="5">
        <v>1016</v>
      </c>
      <c r="O30" s="5">
        <v>1016</v>
      </c>
      <c r="P30" s="5">
        <v>1015</v>
      </c>
      <c r="Q30" s="5">
        <v>1014</v>
      </c>
      <c r="R30" s="5">
        <v>1013</v>
      </c>
      <c r="S30" s="5">
        <v>1012</v>
      </c>
      <c r="T30" s="5">
        <v>1012</v>
      </c>
      <c r="U30" s="5">
        <v>1011</v>
      </c>
      <c r="V30" s="5">
        <v>1010</v>
      </c>
      <c r="W30" s="5">
        <v>1009</v>
      </c>
      <c r="X30" s="5">
        <v>1008</v>
      </c>
      <c r="Y30" s="5">
        <v>1008</v>
      </c>
      <c r="Z30" s="5">
        <v>1007</v>
      </c>
      <c r="AA30" s="5">
        <v>1006</v>
      </c>
      <c r="AB30" s="5">
        <v>1005</v>
      </c>
      <c r="AC30" s="5">
        <v>1004</v>
      </c>
      <c r="AD30" s="5">
        <v>1004</v>
      </c>
      <c r="AE30" s="5">
        <v>1003</v>
      </c>
      <c r="AF30" s="5">
        <v>1002</v>
      </c>
      <c r="AG30" s="5">
        <v>1001</v>
      </c>
      <c r="AH30" s="5">
        <v>1001</v>
      </c>
      <c r="AI30" s="5">
        <v>1000</v>
      </c>
      <c r="AJ30" s="5">
        <v>999</v>
      </c>
      <c r="AK30" s="5">
        <v>998</v>
      </c>
      <c r="AL30" s="5">
        <v>998</v>
      </c>
      <c r="AM30" s="5">
        <v>997</v>
      </c>
      <c r="AN30" s="5">
        <v>996</v>
      </c>
      <c r="AO30" s="5">
        <v>995</v>
      </c>
      <c r="AP30" s="5">
        <v>995</v>
      </c>
      <c r="AQ30" s="5">
        <v>994</v>
      </c>
      <c r="AR30" s="5">
        <v>993</v>
      </c>
      <c r="AS30" s="5">
        <v>993</v>
      </c>
      <c r="AT30" s="5">
        <v>992</v>
      </c>
      <c r="AU30" s="5">
        <v>991</v>
      </c>
      <c r="AV30" s="5">
        <v>990</v>
      </c>
      <c r="AW30" s="5">
        <v>990</v>
      </c>
      <c r="AX30" s="5">
        <v>989</v>
      </c>
      <c r="AY30" s="5">
        <v>988</v>
      </c>
      <c r="AZ30" s="5">
        <v>988</v>
      </c>
    </row>
    <row r="31" spans="1:52" x14ac:dyDescent="0.45">
      <c r="A31" s="4">
        <v>45</v>
      </c>
      <c r="B31" s="5">
        <v>992</v>
      </c>
      <c r="C31" s="5">
        <v>991</v>
      </c>
      <c r="D31" s="5">
        <v>990</v>
      </c>
      <c r="E31" s="5">
        <v>989</v>
      </c>
      <c r="F31" s="5">
        <v>989</v>
      </c>
      <c r="G31" s="5">
        <v>988</v>
      </c>
      <c r="H31" s="5">
        <v>987</v>
      </c>
      <c r="I31" s="5">
        <v>986</v>
      </c>
      <c r="J31" s="5">
        <v>986</v>
      </c>
      <c r="K31" s="5">
        <v>985</v>
      </c>
      <c r="L31" s="5">
        <v>984</v>
      </c>
      <c r="M31" s="5">
        <v>983</v>
      </c>
      <c r="N31" s="5">
        <v>982</v>
      </c>
      <c r="O31" s="5">
        <v>982</v>
      </c>
      <c r="P31" s="5">
        <v>981</v>
      </c>
      <c r="Q31" s="5">
        <v>980</v>
      </c>
      <c r="R31" s="5">
        <v>979</v>
      </c>
      <c r="S31" s="5">
        <v>979</v>
      </c>
      <c r="T31" s="5">
        <v>978</v>
      </c>
      <c r="U31" s="5">
        <v>977</v>
      </c>
      <c r="V31" s="5">
        <v>976</v>
      </c>
      <c r="W31" s="5">
        <v>975</v>
      </c>
      <c r="X31" s="5">
        <v>975</v>
      </c>
      <c r="Y31" s="5">
        <v>974</v>
      </c>
      <c r="Z31" s="5">
        <v>973</v>
      </c>
      <c r="AA31" s="5">
        <v>972</v>
      </c>
      <c r="AB31" s="5">
        <v>971</v>
      </c>
      <c r="AC31" s="5">
        <v>971</v>
      </c>
      <c r="AD31" s="5">
        <v>970</v>
      </c>
      <c r="AE31" s="5">
        <v>969</v>
      </c>
      <c r="AF31" s="5">
        <v>968</v>
      </c>
      <c r="AG31" s="5">
        <v>968</v>
      </c>
      <c r="AH31" s="5">
        <v>967</v>
      </c>
      <c r="AI31" s="5">
        <v>966</v>
      </c>
      <c r="AJ31" s="5">
        <v>965</v>
      </c>
      <c r="AK31" s="5">
        <v>965</v>
      </c>
      <c r="AL31" s="5">
        <v>964</v>
      </c>
      <c r="AM31" s="5">
        <v>963</v>
      </c>
      <c r="AN31" s="5">
        <v>962</v>
      </c>
      <c r="AO31" s="5">
        <v>962</v>
      </c>
      <c r="AP31" s="5">
        <v>961</v>
      </c>
      <c r="AQ31" s="5">
        <v>960</v>
      </c>
      <c r="AR31" s="5">
        <v>960</v>
      </c>
      <c r="AS31" s="5">
        <v>959</v>
      </c>
      <c r="AT31" s="5">
        <v>958</v>
      </c>
      <c r="AU31" s="5">
        <v>958</v>
      </c>
      <c r="AV31" s="5">
        <v>957</v>
      </c>
      <c r="AW31" s="5">
        <v>956</v>
      </c>
      <c r="AX31" s="5">
        <v>956</v>
      </c>
      <c r="AY31" s="5">
        <v>955</v>
      </c>
      <c r="AZ31" s="5">
        <v>954</v>
      </c>
    </row>
    <row r="32" spans="1:52" x14ac:dyDescent="0.45">
      <c r="A32" s="4">
        <v>46</v>
      </c>
      <c r="B32" s="5">
        <v>959</v>
      </c>
      <c r="C32" s="5">
        <v>958</v>
      </c>
      <c r="D32" s="5">
        <v>957</v>
      </c>
      <c r="E32" s="5">
        <v>957</v>
      </c>
      <c r="F32" s="5">
        <v>956</v>
      </c>
      <c r="G32" s="5">
        <v>955</v>
      </c>
      <c r="H32" s="5">
        <v>954</v>
      </c>
      <c r="I32" s="5">
        <v>954</v>
      </c>
      <c r="J32" s="5">
        <v>953</v>
      </c>
      <c r="K32" s="5">
        <v>952</v>
      </c>
      <c r="L32" s="5">
        <v>951</v>
      </c>
      <c r="M32" s="5">
        <v>951</v>
      </c>
      <c r="N32" s="5">
        <v>950</v>
      </c>
      <c r="O32" s="5">
        <v>949</v>
      </c>
      <c r="P32" s="5">
        <v>948</v>
      </c>
      <c r="Q32" s="5">
        <v>948</v>
      </c>
      <c r="R32" s="5">
        <v>947</v>
      </c>
      <c r="S32" s="5">
        <v>946</v>
      </c>
      <c r="T32" s="5">
        <v>945</v>
      </c>
      <c r="U32" s="5">
        <v>945</v>
      </c>
      <c r="V32" s="5">
        <v>944</v>
      </c>
      <c r="W32" s="5">
        <v>943</v>
      </c>
      <c r="X32" s="5">
        <v>942</v>
      </c>
      <c r="Y32" s="5">
        <v>941</v>
      </c>
      <c r="Z32" s="5">
        <v>941</v>
      </c>
      <c r="AA32" s="5">
        <v>940</v>
      </c>
      <c r="AB32" s="5">
        <v>939</v>
      </c>
      <c r="AC32" s="5">
        <v>938</v>
      </c>
      <c r="AD32" s="5">
        <v>938</v>
      </c>
      <c r="AE32" s="5">
        <v>937</v>
      </c>
      <c r="AF32" s="5">
        <v>936</v>
      </c>
      <c r="AG32" s="5">
        <v>935</v>
      </c>
      <c r="AH32" s="5">
        <v>935</v>
      </c>
      <c r="AI32" s="5">
        <v>934</v>
      </c>
      <c r="AJ32" s="5">
        <v>933</v>
      </c>
      <c r="AK32" s="5">
        <v>933</v>
      </c>
      <c r="AL32" s="5">
        <v>932</v>
      </c>
      <c r="AM32" s="5">
        <v>931</v>
      </c>
      <c r="AN32" s="5">
        <v>930</v>
      </c>
      <c r="AO32" s="5">
        <v>930</v>
      </c>
      <c r="AP32" s="5">
        <v>929</v>
      </c>
      <c r="AQ32" s="5">
        <v>928</v>
      </c>
      <c r="AR32" s="5">
        <v>928</v>
      </c>
      <c r="AS32" s="5">
        <v>927</v>
      </c>
      <c r="AT32" s="5">
        <v>926</v>
      </c>
      <c r="AU32" s="5">
        <v>926</v>
      </c>
      <c r="AV32" s="5">
        <v>925</v>
      </c>
      <c r="AW32" s="5">
        <v>924</v>
      </c>
      <c r="AX32" s="5">
        <v>924</v>
      </c>
      <c r="AY32" s="5">
        <v>923</v>
      </c>
      <c r="AZ32" s="5">
        <v>922</v>
      </c>
    </row>
    <row r="33" spans="1:52" x14ac:dyDescent="0.45">
      <c r="A33" s="4">
        <v>47</v>
      </c>
      <c r="B33" s="5">
        <v>928</v>
      </c>
      <c r="C33" s="5">
        <v>927</v>
      </c>
      <c r="D33" s="5">
        <v>926</v>
      </c>
      <c r="E33" s="5">
        <v>925</v>
      </c>
      <c r="F33" s="5">
        <v>925</v>
      </c>
      <c r="G33" s="5">
        <v>924</v>
      </c>
      <c r="H33" s="5">
        <v>923</v>
      </c>
      <c r="I33" s="5">
        <v>922</v>
      </c>
      <c r="J33" s="5">
        <v>922</v>
      </c>
      <c r="K33" s="5">
        <v>921</v>
      </c>
      <c r="L33" s="5">
        <v>920</v>
      </c>
      <c r="M33" s="5">
        <v>920</v>
      </c>
      <c r="N33" s="5">
        <v>919</v>
      </c>
      <c r="O33" s="5">
        <v>918</v>
      </c>
      <c r="P33" s="5">
        <v>917</v>
      </c>
      <c r="Q33" s="5">
        <v>917</v>
      </c>
      <c r="R33" s="5">
        <v>916</v>
      </c>
      <c r="S33" s="5">
        <v>915</v>
      </c>
      <c r="T33" s="5">
        <v>914</v>
      </c>
      <c r="U33" s="5">
        <v>914</v>
      </c>
      <c r="V33" s="5">
        <v>913</v>
      </c>
      <c r="W33" s="5">
        <v>912</v>
      </c>
      <c r="X33" s="5">
        <v>911</v>
      </c>
      <c r="Y33" s="5">
        <v>911</v>
      </c>
      <c r="Z33" s="5">
        <v>910</v>
      </c>
      <c r="AA33" s="5">
        <v>909</v>
      </c>
      <c r="AB33" s="5">
        <v>908</v>
      </c>
      <c r="AC33" s="5">
        <v>908</v>
      </c>
      <c r="AD33" s="5">
        <v>907</v>
      </c>
      <c r="AE33" s="5">
        <v>906</v>
      </c>
      <c r="AF33" s="5">
        <v>905</v>
      </c>
      <c r="AG33" s="5">
        <v>905</v>
      </c>
      <c r="AH33" s="5">
        <v>904</v>
      </c>
      <c r="AI33" s="5">
        <v>903</v>
      </c>
      <c r="AJ33" s="5">
        <v>902</v>
      </c>
      <c r="AK33" s="5">
        <v>902</v>
      </c>
      <c r="AL33" s="5">
        <v>901</v>
      </c>
      <c r="AM33" s="5">
        <v>900</v>
      </c>
      <c r="AN33" s="5">
        <v>900</v>
      </c>
      <c r="AO33" s="5">
        <v>899</v>
      </c>
      <c r="AP33" s="5">
        <v>898</v>
      </c>
      <c r="AQ33" s="5">
        <v>898</v>
      </c>
      <c r="AR33" s="5">
        <v>897</v>
      </c>
      <c r="AS33" s="5">
        <v>896</v>
      </c>
      <c r="AT33" s="5">
        <v>896</v>
      </c>
      <c r="AU33" s="5">
        <v>895</v>
      </c>
      <c r="AV33" s="5">
        <v>894</v>
      </c>
      <c r="AW33" s="5">
        <v>894</v>
      </c>
      <c r="AX33" s="5">
        <v>893</v>
      </c>
      <c r="AY33" s="5">
        <v>892</v>
      </c>
      <c r="AZ33" s="5">
        <v>892</v>
      </c>
    </row>
    <row r="34" spans="1:52" x14ac:dyDescent="0.45">
      <c r="A34" s="4">
        <v>48</v>
      </c>
      <c r="B34" s="5">
        <v>898</v>
      </c>
      <c r="C34" s="5">
        <v>897</v>
      </c>
      <c r="D34" s="5">
        <v>896</v>
      </c>
      <c r="E34" s="5">
        <v>896</v>
      </c>
      <c r="F34" s="5">
        <v>895</v>
      </c>
      <c r="G34" s="5">
        <v>894</v>
      </c>
      <c r="H34" s="5">
        <v>893</v>
      </c>
      <c r="I34" s="5">
        <v>893</v>
      </c>
      <c r="J34" s="5">
        <v>892</v>
      </c>
      <c r="K34" s="5">
        <v>891</v>
      </c>
      <c r="L34" s="5">
        <v>890</v>
      </c>
      <c r="M34" s="5">
        <v>890</v>
      </c>
      <c r="N34" s="5">
        <v>889</v>
      </c>
      <c r="O34" s="5">
        <v>888</v>
      </c>
      <c r="P34" s="5">
        <v>888</v>
      </c>
      <c r="Q34" s="5">
        <v>887</v>
      </c>
      <c r="R34" s="5">
        <v>886</v>
      </c>
      <c r="S34" s="5">
        <v>885</v>
      </c>
      <c r="T34" s="5">
        <v>885</v>
      </c>
      <c r="U34" s="5">
        <v>884</v>
      </c>
      <c r="V34" s="5">
        <v>883</v>
      </c>
      <c r="W34" s="5">
        <v>882</v>
      </c>
      <c r="X34" s="5">
        <v>882</v>
      </c>
      <c r="Y34" s="5">
        <v>881</v>
      </c>
      <c r="Z34" s="5">
        <v>880</v>
      </c>
      <c r="AA34" s="5">
        <v>879</v>
      </c>
      <c r="AB34" s="5">
        <v>879</v>
      </c>
      <c r="AC34" s="5">
        <v>878</v>
      </c>
      <c r="AD34" s="5">
        <v>877</v>
      </c>
      <c r="AE34" s="5">
        <v>877</v>
      </c>
      <c r="AF34" s="5">
        <v>876</v>
      </c>
      <c r="AG34" s="5">
        <v>875</v>
      </c>
      <c r="AH34" s="5">
        <v>874</v>
      </c>
      <c r="AI34" s="5">
        <v>874</v>
      </c>
      <c r="AJ34" s="5">
        <v>873</v>
      </c>
      <c r="AK34" s="5">
        <v>872</v>
      </c>
      <c r="AL34" s="5">
        <v>872</v>
      </c>
      <c r="AM34" s="5">
        <v>871</v>
      </c>
      <c r="AN34" s="5">
        <v>870</v>
      </c>
      <c r="AO34" s="5">
        <v>870</v>
      </c>
      <c r="AP34" s="5">
        <v>869</v>
      </c>
      <c r="AQ34" s="5">
        <v>868</v>
      </c>
      <c r="AR34" s="5">
        <v>868</v>
      </c>
      <c r="AS34" s="5">
        <v>867</v>
      </c>
      <c r="AT34" s="5">
        <v>866</v>
      </c>
      <c r="AU34" s="5">
        <v>866</v>
      </c>
      <c r="AV34" s="5">
        <v>865</v>
      </c>
      <c r="AW34" s="5">
        <v>864</v>
      </c>
      <c r="AX34" s="5">
        <v>864</v>
      </c>
      <c r="AY34" s="5">
        <v>863</v>
      </c>
      <c r="AZ34" s="5">
        <v>863</v>
      </c>
    </row>
    <row r="35" spans="1:52" x14ac:dyDescent="0.45">
      <c r="A35" s="4">
        <v>49</v>
      </c>
      <c r="B35" s="5">
        <v>870</v>
      </c>
      <c r="C35" s="5">
        <v>869</v>
      </c>
      <c r="D35" s="5">
        <v>868</v>
      </c>
      <c r="E35" s="5">
        <v>867</v>
      </c>
      <c r="F35" s="5">
        <v>866</v>
      </c>
      <c r="G35" s="5">
        <v>866</v>
      </c>
      <c r="H35" s="5">
        <v>865</v>
      </c>
      <c r="I35" s="5">
        <v>864</v>
      </c>
      <c r="J35" s="5">
        <v>863</v>
      </c>
      <c r="K35" s="5">
        <v>863</v>
      </c>
      <c r="L35" s="5">
        <v>862</v>
      </c>
      <c r="M35" s="5">
        <v>861</v>
      </c>
      <c r="N35" s="5">
        <v>861</v>
      </c>
      <c r="O35" s="5">
        <v>860</v>
      </c>
      <c r="P35" s="5">
        <v>859</v>
      </c>
      <c r="Q35" s="5">
        <v>858</v>
      </c>
      <c r="R35" s="5">
        <v>858</v>
      </c>
      <c r="S35" s="5">
        <v>857</v>
      </c>
      <c r="T35" s="5">
        <v>856</v>
      </c>
      <c r="U35" s="5">
        <v>856</v>
      </c>
      <c r="V35" s="5">
        <v>855</v>
      </c>
      <c r="W35" s="5">
        <v>854</v>
      </c>
      <c r="X35" s="5">
        <v>853</v>
      </c>
      <c r="Y35" s="5">
        <v>853</v>
      </c>
      <c r="Z35" s="5">
        <v>852</v>
      </c>
      <c r="AA35" s="5">
        <v>851</v>
      </c>
      <c r="AB35" s="5">
        <v>850</v>
      </c>
      <c r="AC35" s="5">
        <v>850</v>
      </c>
      <c r="AD35" s="5">
        <v>849</v>
      </c>
      <c r="AE35" s="5">
        <v>848</v>
      </c>
      <c r="AF35" s="5">
        <v>848</v>
      </c>
      <c r="AG35" s="5">
        <v>847</v>
      </c>
      <c r="AH35" s="5">
        <v>846</v>
      </c>
      <c r="AI35" s="5">
        <v>846</v>
      </c>
      <c r="AJ35" s="5">
        <v>845</v>
      </c>
      <c r="AK35" s="5">
        <v>844</v>
      </c>
      <c r="AL35" s="5">
        <v>843</v>
      </c>
      <c r="AM35" s="5">
        <v>843</v>
      </c>
      <c r="AN35" s="5">
        <v>842</v>
      </c>
      <c r="AO35" s="5">
        <v>841</v>
      </c>
      <c r="AP35" s="5">
        <v>841</v>
      </c>
      <c r="AQ35" s="5">
        <v>840</v>
      </c>
      <c r="AR35" s="5">
        <v>840</v>
      </c>
      <c r="AS35" s="5">
        <v>839</v>
      </c>
      <c r="AT35" s="5">
        <v>838</v>
      </c>
      <c r="AU35" s="5">
        <v>838</v>
      </c>
      <c r="AV35" s="5">
        <v>837</v>
      </c>
      <c r="AW35" s="5">
        <v>836</v>
      </c>
      <c r="AX35" s="5">
        <v>836</v>
      </c>
      <c r="AY35" s="5">
        <v>835</v>
      </c>
      <c r="AZ35" s="5">
        <v>835</v>
      </c>
    </row>
    <row r="36" spans="1:52" x14ac:dyDescent="0.45">
      <c r="A36" s="4">
        <v>50</v>
      </c>
      <c r="B36" s="5">
        <v>842</v>
      </c>
      <c r="C36" s="5">
        <v>842</v>
      </c>
      <c r="D36" s="5">
        <v>841</v>
      </c>
      <c r="E36" s="5">
        <v>840</v>
      </c>
      <c r="F36" s="5">
        <v>839</v>
      </c>
      <c r="G36" s="5">
        <v>838</v>
      </c>
      <c r="H36" s="5">
        <v>838</v>
      </c>
      <c r="I36" s="5">
        <v>837</v>
      </c>
      <c r="J36" s="5">
        <v>836</v>
      </c>
      <c r="K36" s="5">
        <v>835</v>
      </c>
      <c r="L36" s="5">
        <v>835</v>
      </c>
      <c r="M36" s="5">
        <v>834</v>
      </c>
      <c r="N36" s="5">
        <v>833</v>
      </c>
      <c r="O36" s="5">
        <v>833</v>
      </c>
      <c r="P36" s="5">
        <v>832</v>
      </c>
      <c r="Q36" s="5">
        <v>831</v>
      </c>
      <c r="R36" s="5">
        <v>831</v>
      </c>
      <c r="S36" s="5">
        <v>830</v>
      </c>
      <c r="T36" s="5">
        <v>829</v>
      </c>
      <c r="U36" s="5">
        <v>828</v>
      </c>
      <c r="V36" s="5">
        <v>828</v>
      </c>
      <c r="W36" s="5">
        <v>827</v>
      </c>
      <c r="X36" s="5">
        <v>826</v>
      </c>
      <c r="Y36" s="5">
        <v>826</v>
      </c>
      <c r="Z36" s="5">
        <v>825</v>
      </c>
      <c r="AA36" s="5">
        <v>824</v>
      </c>
      <c r="AB36" s="5">
        <v>823</v>
      </c>
      <c r="AC36" s="5">
        <v>823</v>
      </c>
      <c r="AD36" s="5">
        <v>822</v>
      </c>
      <c r="AE36" s="5">
        <v>821</v>
      </c>
      <c r="AF36" s="5">
        <v>821</v>
      </c>
      <c r="AG36" s="5">
        <v>820</v>
      </c>
      <c r="AH36" s="5">
        <v>819</v>
      </c>
      <c r="AI36" s="5">
        <v>819</v>
      </c>
      <c r="AJ36" s="5">
        <v>818</v>
      </c>
      <c r="AK36" s="5">
        <v>817</v>
      </c>
      <c r="AL36" s="5">
        <v>817</v>
      </c>
      <c r="AM36" s="5">
        <v>816</v>
      </c>
      <c r="AN36" s="5">
        <v>815</v>
      </c>
      <c r="AO36" s="5">
        <v>815</v>
      </c>
      <c r="AP36" s="5">
        <v>814</v>
      </c>
      <c r="AQ36" s="5">
        <v>813</v>
      </c>
      <c r="AR36" s="5">
        <v>813</v>
      </c>
      <c r="AS36" s="5">
        <v>812</v>
      </c>
      <c r="AT36" s="5">
        <v>811</v>
      </c>
      <c r="AU36" s="5">
        <v>811</v>
      </c>
      <c r="AV36" s="5">
        <v>810</v>
      </c>
      <c r="AW36" s="5">
        <v>810</v>
      </c>
      <c r="AX36" s="5">
        <v>809</v>
      </c>
      <c r="AY36" s="5">
        <v>808</v>
      </c>
      <c r="AZ36" s="5">
        <v>808</v>
      </c>
    </row>
    <row r="37" spans="1:52" x14ac:dyDescent="0.45">
      <c r="A37" s="4">
        <v>51</v>
      </c>
      <c r="B37" s="5">
        <v>817</v>
      </c>
      <c r="C37" s="5">
        <v>816</v>
      </c>
      <c r="D37" s="5">
        <v>815</v>
      </c>
      <c r="E37" s="5">
        <v>814</v>
      </c>
      <c r="F37" s="5">
        <v>813</v>
      </c>
      <c r="G37" s="5">
        <v>813</v>
      </c>
      <c r="H37" s="5">
        <v>812</v>
      </c>
      <c r="I37" s="5">
        <v>811</v>
      </c>
      <c r="J37" s="5">
        <v>810</v>
      </c>
      <c r="K37" s="5">
        <v>810</v>
      </c>
      <c r="L37" s="5">
        <v>809</v>
      </c>
      <c r="M37" s="5">
        <v>808</v>
      </c>
      <c r="N37" s="5">
        <v>808</v>
      </c>
      <c r="O37" s="5">
        <v>807</v>
      </c>
      <c r="P37" s="5">
        <v>806</v>
      </c>
      <c r="Q37" s="5">
        <v>805</v>
      </c>
      <c r="R37" s="5">
        <v>805</v>
      </c>
      <c r="S37" s="5">
        <v>804</v>
      </c>
      <c r="T37" s="5">
        <v>803</v>
      </c>
      <c r="U37" s="5">
        <v>803</v>
      </c>
      <c r="V37" s="5">
        <v>802</v>
      </c>
      <c r="W37" s="5">
        <v>801</v>
      </c>
      <c r="X37" s="5">
        <v>801</v>
      </c>
      <c r="Y37" s="5">
        <v>800</v>
      </c>
      <c r="Z37" s="5">
        <v>799</v>
      </c>
      <c r="AA37" s="5">
        <v>798</v>
      </c>
      <c r="AB37" s="5">
        <v>798</v>
      </c>
      <c r="AC37" s="5">
        <v>797</v>
      </c>
      <c r="AD37" s="5">
        <v>796</v>
      </c>
      <c r="AE37" s="5">
        <v>796</v>
      </c>
      <c r="AF37" s="5">
        <v>795</v>
      </c>
      <c r="AG37" s="5">
        <v>794</v>
      </c>
      <c r="AH37" s="5">
        <v>794</v>
      </c>
      <c r="AI37" s="5">
        <v>793</v>
      </c>
      <c r="AJ37" s="5">
        <v>792</v>
      </c>
      <c r="AK37" s="5">
        <v>792</v>
      </c>
      <c r="AL37" s="5">
        <v>791</v>
      </c>
      <c r="AM37" s="5">
        <v>790</v>
      </c>
      <c r="AN37" s="5">
        <v>790</v>
      </c>
      <c r="AO37" s="5">
        <v>789</v>
      </c>
      <c r="AP37" s="5">
        <v>788</v>
      </c>
      <c r="AQ37" s="5">
        <v>788</v>
      </c>
      <c r="AR37" s="5">
        <v>787</v>
      </c>
      <c r="AS37" s="5">
        <v>787</v>
      </c>
      <c r="AT37" s="5">
        <v>786</v>
      </c>
      <c r="AU37" s="5">
        <v>785</v>
      </c>
      <c r="AV37" s="5">
        <v>785</v>
      </c>
      <c r="AW37" s="5">
        <v>784</v>
      </c>
      <c r="AX37" s="5">
        <v>783</v>
      </c>
      <c r="AY37" s="5">
        <v>783</v>
      </c>
      <c r="AZ37" s="5">
        <v>782</v>
      </c>
    </row>
    <row r="38" spans="1:52" x14ac:dyDescent="0.45">
      <c r="A38" s="4">
        <v>52</v>
      </c>
      <c r="B38" s="5">
        <v>792</v>
      </c>
      <c r="C38" s="5">
        <v>792</v>
      </c>
      <c r="D38" s="5">
        <v>791</v>
      </c>
      <c r="E38" s="5">
        <v>790</v>
      </c>
      <c r="F38" s="5">
        <v>789</v>
      </c>
      <c r="G38" s="5">
        <v>788</v>
      </c>
      <c r="H38" s="5">
        <v>787</v>
      </c>
      <c r="I38" s="5">
        <v>787</v>
      </c>
      <c r="J38" s="5">
        <v>786</v>
      </c>
      <c r="K38" s="5">
        <v>785</v>
      </c>
      <c r="L38" s="5">
        <v>784</v>
      </c>
      <c r="M38" s="5">
        <v>784</v>
      </c>
      <c r="N38" s="5">
        <v>783</v>
      </c>
      <c r="O38" s="5">
        <v>782</v>
      </c>
      <c r="P38" s="5">
        <v>782</v>
      </c>
      <c r="Q38" s="5">
        <v>781</v>
      </c>
      <c r="R38" s="5">
        <v>780</v>
      </c>
      <c r="S38" s="5">
        <v>779</v>
      </c>
      <c r="T38" s="5">
        <v>779</v>
      </c>
      <c r="U38" s="5">
        <v>778</v>
      </c>
      <c r="V38" s="5">
        <v>777</v>
      </c>
      <c r="W38" s="5">
        <v>777</v>
      </c>
      <c r="X38" s="5">
        <v>776</v>
      </c>
      <c r="Y38" s="5">
        <v>775</v>
      </c>
      <c r="Z38" s="5">
        <v>775</v>
      </c>
      <c r="AA38" s="5">
        <v>774</v>
      </c>
      <c r="AB38" s="5">
        <v>773</v>
      </c>
      <c r="AC38" s="5">
        <v>773</v>
      </c>
      <c r="AD38" s="5">
        <v>772</v>
      </c>
      <c r="AE38" s="5">
        <v>771</v>
      </c>
      <c r="AF38" s="5">
        <v>771</v>
      </c>
      <c r="AG38" s="5">
        <v>770</v>
      </c>
      <c r="AH38" s="5">
        <v>769</v>
      </c>
      <c r="AI38" s="5">
        <v>769</v>
      </c>
      <c r="AJ38" s="5">
        <v>768</v>
      </c>
      <c r="AK38" s="5">
        <v>767</v>
      </c>
      <c r="AL38" s="5">
        <v>767</v>
      </c>
      <c r="AM38" s="5">
        <v>766</v>
      </c>
      <c r="AN38" s="5">
        <v>765</v>
      </c>
      <c r="AO38" s="5">
        <v>765</v>
      </c>
      <c r="AP38" s="5">
        <v>764</v>
      </c>
      <c r="AQ38" s="5">
        <v>763</v>
      </c>
      <c r="AR38" s="5">
        <v>763</v>
      </c>
      <c r="AS38" s="5">
        <v>762</v>
      </c>
      <c r="AT38" s="5">
        <v>762</v>
      </c>
      <c r="AU38" s="5">
        <v>761</v>
      </c>
      <c r="AV38" s="5">
        <v>760</v>
      </c>
      <c r="AW38" s="5">
        <v>760</v>
      </c>
      <c r="AX38" s="5">
        <v>759</v>
      </c>
      <c r="AY38" s="5">
        <v>759</v>
      </c>
      <c r="AZ38" s="5">
        <v>758</v>
      </c>
    </row>
    <row r="39" spans="1:52" x14ac:dyDescent="0.45">
      <c r="A39" s="4">
        <v>53</v>
      </c>
      <c r="B39" s="5">
        <v>769</v>
      </c>
      <c r="C39" s="5">
        <v>768</v>
      </c>
      <c r="D39" s="5">
        <v>768</v>
      </c>
      <c r="E39" s="5">
        <v>767</v>
      </c>
      <c r="F39" s="5">
        <v>766</v>
      </c>
      <c r="G39" s="5">
        <v>765</v>
      </c>
      <c r="H39" s="5">
        <v>764</v>
      </c>
      <c r="I39" s="5">
        <v>763</v>
      </c>
      <c r="J39" s="5">
        <v>763</v>
      </c>
      <c r="K39" s="5">
        <v>762</v>
      </c>
      <c r="L39" s="5">
        <v>761</v>
      </c>
      <c r="M39" s="5">
        <v>760</v>
      </c>
      <c r="N39" s="5">
        <v>760</v>
      </c>
      <c r="O39" s="5">
        <v>759</v>
      </c>
      <c r="P39" s="5">
        <v>758</v>
      </c>
      <c r="Q39" s="5">
        <v>758</v>
      </c>
      <c r="R39" s="5">
        <v>757</v>
      </c>
      <c r="S39" s="5">
        <v>756</v>
      </c>
      <c r="T39" s="5">
        <v>755</v>
      </c>
      <c r="U39" s="5">
        <v>755</v>
      </c>
      <c r="V39" s="5">
        <v>754</v>
      </c>
      <c r="W39" s="5">
        <v>753</v>
      </c>
      <c r="X39" s="5">
        <v>753</v>
      </c>
      <c r="Y39" s="5">
        <v>752</v>
      </c>
      <c r="Z39" s="5">
        <v>751</v>
      </c>
      <c r="AA39" s="5">
        <v>751</v>
      </c>
      <c r="AB39" s="5">
        <v>750</v>
      </c>
      <c r="AC39" s="5">
        <v>749</v>
      </c>
      <c r="AD39" s="5">
        <v>749</v>
      </c>
      <c r="AE39" s="5">
        <v>748</v>
      </c>
      <c r="AF39" s="5">
        <v>747</v>
      </c>
      <c r="AG39" s="5">
        <v>747</v>
      </c>
      <c r="AH39" s="5">
        <v>746</v>
      </c>
      <c r="AI39" s="5">
        <v>745</v>
      </c>
      <c r="AJ39" s="5">
        <v>745</v>
      </c>
      <c r="AK39" s="5">
        <v>744</v>
      </c>
      <c r="AL39" s="5">
        <v>744</v>
      </c>
      <c r="AM39" s="5">
        <v>743</v>
      </c>
      <c r="AN39" s="5">
        <v>742</v>
      </c>
      <c r="AO39" s="5">
        <v>742</v>
      </c>
      <c r="AP39" s="5">
        <v>741</v>
      </c>
      <c r="AQ39" s="5">
        <v>740</v>
      </c>
      <c r="AR39" s="5">
        <v>740</v>
      </c>
      <c r="AS39" s="5">
        <v>739</v>
      </c>
      <c r="AT39" s="5">
        <v>739</v>
      </c>
      <c r="AU39" s="5">
        <v>738</v>
      </c>
      <c r="AV39" s="5">
        <v>737</v>
      </c>
      <c r="AW39" s="5">
        <v>737</v>
      </c>
      <c r="AX39" s="5">
        <v>736</v>
      </c>
      <c r="AY39" s="5">
        <v>736</v>
      </c>
      <c r="AZ39" s="5">
        <v>735</v>
      </c>
    </row>
    <row r="40" spans="1:52" x14ac:dyDescent="0.45">
      <c r="A40" s="4">
        <v>54</v>
      </c>
      <c r="B40" s="5">
        <v>748</v>
      </c>
      <c r="C40" s="5">
        <v>747</v>
      </c>
      <c r="D40" s="5">
        <v>746</v>
      </c>
      <c r="E40" s="5">
        <v>745</v>
      </c>
      <c r="F40" s="5">
        <v>744</v>
      </c>
      <c r="G40" s="5">
        <v>743</v>
      </c>
      <c r="H40" s="5">
        <v>742</v>
      </c>
      <c r="I40" s="5">
        <v>741</v>
      </c>
      <c r="J40" s="5">
        <v>741</v>
      </c>
      <c r="K40" s="5">
        <v>740</v>
      </c>
      <c r="L40" s="5">
        <v>739</v>
      </c>
      <c r="M40" s="5">
        <v>738</v>
      </c>
      <c r="N40" s="5">
        <v>738</v>
      </c>
      <c r="O40" s="5">
        <v>737</v>
      </c>
      <c r="P40" s="5">
        <v>736</v>
      </c>
      <c r="Q40" s="5">
        <v>736</v>
      </c>
      <c r="R40" s="5">
        <v>735</v>
      </c>
      <c r="S40" s="5">
        <v>734</v>
      </c>
      <c r="T40" s="5">
        <v>733</v>
      </c>
      <c r="U40" s="5">
        <v>733</v>
      </c>
      <c r="V40" s="5">
        <v>732</v>
      </c>
      <c r="W40" s="5">
        <v>731</v>
      </c>
      <c r="X40" s="5">
        <v>731</v>
      </c>
      <c r="Y40" s="5">
        <v>730</v>
      </c>
      <c r="Z40" s="5">
        <v>729</v>
      </c>
      <c r="AA40" s="5">
        <v>729</v>
      </c>
      <c r="AB40" s="5">
        <v>728</v>
      </c>
      <c r="AC40" s="5">
        <v>727</v>
      </c>
      <c r="AD40" s="5">
        <v>727</v>
      </c>
      <c r="AE40" s="5">
        <v>726</v>
      </c>
      <c r="AF40" s="5">
        <v>725</v>
      </c>
      <c r="AG40" s="5">
        <v>725</v>
      </c>
      <c r="AH40" s="5">
        <v>724</v>
      </c>
      <c r="AI40" s="5">
        <v>724</v>
      </c>
      <c r="AJ40" s="5">
        <v>723</v>
      </c>
      <c r="AK40" s="5">
        <v>722</v>
      </c>
      <c r="AL40" s="5">
        <v>722</v>
      </c>
      <c r="AM40" s="5">
        <v>721</v>
      </c>
      <c r="AN40" s="5">
        <v>720</v>
      </c>
      <c r="AO40" s="5">
        <v>720</v>
      </c>
      <c r="AP40" s="5">
        <v>719</v>
      </c>
      <c r="AQ40" s="5">
        <v>719</v>
      </c>
      <c r="AR40" s="5">
        <v>718</v>
      </c>
      <c r="AS40" s="5">
        <v>717</v>
      </c>
      <c r="AT40" s="5">
        <v>717</v>
      </c>
      <c r="AU40" s="5">
        <v>716</v>
      </c>
      <c r="AV40" s="5">
        <v>716</v>
      </c>
      <c r="AW40" s="5">
        <v>715</v>
      </c>
      <c r="AX40" s="5">
        <v>714</v>
      </c>
      <c r="AY40" s="5">
        <v>714</v>
      </c>
      <c r="AZ40" s="5">
        <v>713</v>
      </c>
    </row>
    <row r="41" spans="1:52" x14ac:dyDescent="0.45">
      <c r="A41" s="4">
        <v>55</v>
      </c>
      <c r="B41" s="5">
        <v>727</v>
      </c>
      <c r="C41" s="5">
        <v>726</v>
      </c>
      <c r="D41" s="5">
        <v>725</v>
      </c>
      <c r="E41" s="5">
        <v>724</v>
      </c>
      <c r="F41" s="5">
        <v>723</v>
      </c>
      <c r="G41" s="5">
        <v>722</v>
      </c>
      <c r="H41" s="5">
        <v>722</v>
      </c>
      <c r="I41" s="5">
        <v>721</v>
      </c>
      <c r="J41" s="5">
        <v>720</v>
      </c>
      <c r="K41" s="5">
        <v>719</v>
      </c>
      <c r="L41" s="5">
        <v>718</v>
      </c>
      <c r="M41" s="5">
        <v>718</v>
      </c>
      <c r="N41" s="5">
        <v>717</v>
      </c>
      <c r="O41" s="5">
        <v>716</v>
      </c>
      <c r="P41" s="5">
        <v>715</v>
      </c>
      <c r="Q41" s="5">
        <v>715</v>
      </c>
      <c r="R41" s="5">
        <v>714</v>
      </c>
      <c r="S41" s="5">
        <v>713</v>
      </c>
      <c r="T41" s="5">
        <v>713</v>
      </c>
      <c r="U41" s="5">
        <v>712</v>
      </c>
      <c r="V41" s="5">
        <v>711</v>
      </c>
      <c r="W41" s="5">
        <v>711</v>
      </c>
      <c r="X41" s="5">
        <v>710</v>
      </c>
      <c r="Y41" s="5">
        <v>709</v>
      </c>
      <c r="Z41" s="5">
        <v>709</v>
      </c>
      <c r="AA41" s="5">
        <v>708</v>
      </c>
      <c r="AB41" s="5">
        <v>707</v>
      </c>
      <c r="AC41" s="5">
        <v>707</v>
      </c>
      <c r="AD41" s="5">
        <v>706</v>
      </c>
      <c r="AE41" s="5">
        <v>705</v>
      </c>
      <c r="AF41" s="5">
        <v>705</v>
      </c>
      <c r="AG41" s="5">
        <v>704</v>
      </c>
      <c r="AH41" s="5">
        <v>703</v>
      </c>
      <c r="AI41" s="5">
        <v>703</v>
      </c>
      <c r="AJ41" s="5">
        <v>702</v>
      </c>
      <c r="AK41" s="5">
        <v>702</v>
      </c>
      <c r="AL41" s="5">
        <v>701</v>
      </c>
      <c r="AM41" s="5">
        <v>700</v>
      </c>
      <c r="AN41" s="5">
        <v>700</v>
      </c>
      <c r="AO41" s="5">
        <v>699</v>
      </c>
      <c r="AP41" s="5">
        <v>698</v>
      </c>
      <c r="AQ41" s="5">
        <v>698</v>
      </c>
      <c r="AR41" s="5">
        <v>697</v>
      </c>
      <c r="AS41" s="5">
        <v>697</v>
      </c>
      <c r="AT41" s="5">
        <v>696</v>
      </c>
      <c r="AU41" s="5">
        <v>696</v>
      </c>
      <c r="AV41" s="5">
        <v>695</v>
      </c>
      <c r="AW41" s="5">
        <v>694</v>
      </c>
      <c r="AX41" s="5">
        <v>694</v>
      </c>
      <c r="AY41" s="5">
        <v>693</v>
      </c>
      <c r="AZ41" s="5">
        <v>693</v>
      </c>
    </row>
    <row r="42" spans="1:52" x14ac:dyDescent="0.45">
      <c r="A42" s="4">
        <v>56</v>
      </c>
      <c r="B42" s="5">
        <v>708</v>
      </c>
      <c r="C42" s="5">
        <v>707</v>
      </c>
      <c r="D42" s="5">
        <v>706</v>
      </c>
      <c r="E42" s="5">
        <v>705</v>
      </c>
      <c r="F42" s="5">
        <v>704</v>
      </c>
      <c r="G42" s="5">
        <v>703</v>
      </c>
      <c r="H42" s="5">
        <v>702</v>
      </c>
      <c r="I42" s="5">
        <v>701</v>
      </c>
      <c r="J42" s="5">
        <v>701</v>
      </c>
      <c r="K42" s="5">
        <v>700</v>
      </c>
      <c r="L42" s="5">
        <v>699</v>
      </c>
      <c r="M42" s="5">
        <v>698</v>
      </c>
      <c r="N42" s="5">
        <v>697</v>
      </c>
      <c r="O42" s="5">
        <v>697</v>
      </c>
      <c r="P42" s="5">
        <v>696</v>
      </c>
      <c r="Q42" s="5">
        <v>695</v>
      </c>
      <c r="R42" s="5">
        <v>695</v>
      </c>
      <c r="S42" s="5">
        <v>694</v>
      </c>
      <c r="T42" s="5">
        <v>693</v>
      </c>
      <c r="U42" s="5">
        <v>692</v>
      </c>
      <c r="V42" s="5">
        <v>692</v>
      </c>
      <c r="W42" s="5">
        <v>691</v>
      </c>
      <c r="X42" s="5">
        <v>690</v>
      </c>
      <c r="Y42" s="5">
        <v>690</v>
      </c>
      <c r="Z42" s="5">
        <v>689</v>
      </c>
      <c r="AA42" s="5">
        <v>688</v>
      </c>
      <c r="AB42" s="5">
        <v>688</v>
      </c>
      <c r="AC42" s="5">
        <v>687</v>
      </c>
      <c r="AD42" s="5">
        <v>687</v>
      </c>
      <c r="AE42" s="5">
        <v>686</v>
      </c>
      <c r="AF42" s="5">
        <v>685</v>
      </c>
      <c r="AG42" s="5">
        <v>685</v>
      </c>
      <c r="AH42" s="5">
        <v>684</v>
      </c>
      <c r="AI42" s="5">
        <v>683</v>
      </c>
      <c r="AJ42" s="5">
        <v>683</v>
      </c>
      <c r="AK42" s="5">
        <v>682</v>
      </c>
      <c r="AL42" s="5">
        <v>682</v>
      </c>
      <c r="AM42" s="5">
        <v>681</v>
      </c>
      <c r="AN42" s="5">
        <v>680</v>
      </c>
      <c r="AO42" s="5">
        <v>680</v>
      </c>
      <c r="AP42" s="5">
        <v>679</v>
      </c>
      <c r="AQ42" s="5">
        <v>678</v>
      </c>
      <c r="AR42" s="5">
        <v>678</v>
      </c>
      <c r="AS42" s="5">
        <v>677</v>
      </c>
      <c r="AT42" s="5">
        <v>677</v>
      </c>
      <c r="AU42" s="5">
        <v>676</v>
      </c>
      <c r="AV42" s="5">
        <v>676</v>
      </c>
      <c r="AW42" s="5">
        <v>675</v>
      </c>
      <c r="AX42" s="5">
        <v>674</v>
      </c>
      <c r="AY42" s="5">
        <v>674</v>
      </c>
      <c r="AZ42" s="5">
        <v>673</v>
      </c>
    </row>
    <row r="43" spans="1:52" x14ac:dyDescent="0.45">
      <c r="A43" s="4">
        <v>57</v>
      </c>
      <c r="B43" s="5">
        <v>690</v>
      </c>
      <c r="C43" s="5">
        <v>689</v>
      </c>
      <c r="D43" s="5">
        <v>688</v>
      </c>
      <c r="E43" s="5">
        <v>687</v>
      </c>
      <c r="F43" s="5">
        <v>686</v>
      </c>
      <c r="G43" s="5">
        <v>685</v>
      </c>
      <c r="H43" s="5">
        <v>684</v>
      </c>
      <c r="I43" s="5">
        <v>683</v>
      </c>
      <c r="J43" s="5">
        <v>682</v>
      </c>
      <c r="K43" s="5">
        <v>682</v>
      </c>
      <c r="L43" s="5">
        <v>681</v>
      </c>
      <c r="M43" s="5">
        <v>680</v>
      </c>
      <c r="N43" s="5">
        <v>679</v>
      </c>
      <c r="O43" s="5">
        <v>678</v>
      </c>
      <c r="P43" s="5">
        <v>678</v>
      </c>
      <c r="Q43" s="5">
        <v>677</v>
      </c>
      <c r="R43" s="5">
        <v>676</v>
      </c>
      <c r="S43" s="5">
        <v>676</v>
      </c>
      <c r="T43" s="5">
        <v>675</v>
      </c>
      <c r="U43" s="5">
        <v>674</v>
      </c>
      <c r="V43" s="5">
        <v>673</v>
      </c>
      <c r="W43" s="5">
        <v>673</v>
      </c>
      <c r="X43" s="5">
        <v>672</v>
      </c>
      <c r="Y43" s="5">
        <v>671</v>
      </c>
      <c r="Z43" s="5">
        <v>671</v>
      </c>
      <c r="AA43" s="5">
        <v>670</v>
      </c>
      <c r="AB43" s="5">
        <v>670</v>
      </c>
      <c r="AC43" s="5">
        <v>669</v>
      </c>
      <c r="AD43" s="5">
        <v>668</v>
      </c>
      <c r="AE43" s="5">
        <v>668</v>
      </c>
      <c r="AF43" s="5">
        <v>667</v>
      </c>
      <c r="AG43" s="5">
        <v>666</v>
      </c>
      <c r="AH43" s="5">
        <v>666</v>
      </c>
      <c r="AI43" s="5">
        <v>665</v>
      </c>
      <c r="AJ43" s="5">
        <v>664</v>
      </c>
      <c r="AK43" s="5">
        <v>664</v>
      </c>
      <c r="AL43" s="5">
        <v>663</v>
      </c>
      <c r="AM43" s="5">
        <v>663</v>
      </c>
      <c r="AN43" s="5">
        <v>662</v>
      </c>
      <c r="AO43" s="5">
        <v>661</v>
      </c>
      <c r="AP43" s="5">
        <v>661</v>
      </c>
      <c r="AQ43" s="5">
        <v>660</v>
      </c>
      <c r="AR43" s="5">
        <v>660</v>
      </c>
      <c r="AS43" s="5">
        <v>659</v>
      </c>
      <c r="AT43" s="5">
        <v>659</v>
      </c>
      <c r="AU43" s="5">
        <v>658</v>
      </c>
      <c r="AV43" s="5">
        <v>657</v>
      </c>
      <c r="AW43" s="5">
        <v>657</v>
      </c>
      <c r="AX43" s="5">
        <v>656</v>
      </c>
      <c r="AY43" s="5">
        <v>656</v>
      </c>
      <c r="AZ43" s="5">
        <v>655</v>
      </c>
    </row>
    <row r="44" spans="1:52" x14ac:dyDescent="0.45">
      <c r="A44" s="4">
        <v>58</v>
      </c>
      <c r="B44" s="5">
        <v>674</v>
      </c>
      <c r="C44" s="5">
        <v>673</v>
      </c>
      <c r="D44" s="5">
        <v>671</v>
      </c>
      <c r="E44" s="5">
        <v>670</v>
      </c>
      <c r="F44" s="5">
        <v>669</v>
      </c>
      <c r="G44" s="5">
        <v>668</v>
      </c>
      <c r="H44" s="5">
        <v>667</v>
      </c>
      <c r="I44" s="5">
        <v>667</v>
      </c>
      <c r="J44" s="5">
        <v>666</v>
      </c>
      <c r="K44" s="5">
        <v>665</v>
      </c>
      <c r="L44" s="5">
        <v>664</v>
      </c>
      <c r="M44" s="5">
        <v>663</v>
      </c>
      <c r="N44" s="5">
        <v>662</v>
      </c>
      <c r="O44" s="5">
        <v>661</v>
      </c>
      <c r="P44" s="5">
        <v>661</v>
      </c>
      <c r="Q44" s="5">
        <v>660</v>
      </c>
      <c r="R44" s="5">
        <v>659</v>
      </c>
      <c r="S44" s="5">
        <v>659</v>
      </c>
      <c r="T44" s="5">
        <v>658</v>
      </c>
      <c r="U44" s="5">
        <v>657</v>
      </c>
      <c r="V44" s="5">
        <v>656</v>
      </c>
      <c r="W44" s="5">
        <v>656</v>
      </c>
      <c r="X44" s="5">
        <v>655</v>
      </c>
      <c r="Y44" s="5">
        <v>654</v>
      </c>
      <c r="Z44" s="5">
        <v>654</v>
      </c>
      <c r="AA44" s="5">
        <v>653</v>
      </c>
      <c r="AB44" s="5">
        <v>652</v>
      </c>
      <c r="AC44" s="5">
        <v>652</v>
      </c>
      <c r="AD44" s="5">
        <v>651</v>
      </c>
      <c r="AE44" s="5">
        <v>651</v>
      </c>
      <c r="AF44" s="5">
        <v>650</v>
      </c>
      <c r="AG44" s="5">
        <v>649</v>
      </c>
      <c r="AH44" s="5">
        <v>649</v>
      </c>
      <c r="AI44" s="5">
        <v>648</v>
      </c>
      <c r="AJ44" s="5">
        <v>647</v>
      </c>
      <c r="AK44" s="5">
        <v>647</v>
      </c>
      <c r="AL44" s="5">
        <v>646</v>
      </c>
      <c r="AM44" s="5">
        <v>646</v>
      </c>
      <c r="AN44" s="5">
        <v>645</v>
      </c>
      <c r="AO44" s="5">
        <v>644</v>
      </c>
      <c r="AP44" s="5">
        <v>644</v>
      </c>
      <c r="AQ44" s="5">
        <v>643</v>
      </c>
      <c r="AR44" s="5">
        <v>643</v>
      </c>
      <c r="AS44" s="5">
        <v>642</v>
      </c>
      <c r="AT44" s="5">
        <v>642</v>
      </c>
      <c r="AU44" s="5">
        <v>641</v>
      </c>
      <c r="AV44" s="5">
        <v>640</v>
      </c>
      <c r="AW44" s="5">
        <v>640</v>
      </c>
      <c r="AX44" s="5">
        <v>639</v>
      </c>
      <c r="AY44" s="5">
        <v>639</v>
      </c>
      <c r="AZ44" s="5">
        <v>638</v>
      </c>
    </row>
    <row r="45" spans="1:52" x14ac:dyDescent="0.45">
      <c r="A45" s="4">
        <v>59</v>
      </c>
      <c r="B45" s="5">
        <v>658</v>
      </c>
      <c r="C45" s="5">
        <v>657</v>
      </c>
      <c r="D45" s="5">
        <v>656</v>
      </c>
      <c r="E45" s="5">
        <v>655</v>
      </c>
      <c r="F45" s="5">
        <v>654</v>
      </c>
      <c r="G45" s="5">
        <v>653</v>
      </c>
      <c r="H45" s="5">
        <v>652</v>
      </c>
      <c r="I45" s="5">
        <v>651</v>
      </c>
      <c r="J45" s="5">
        <v>650</v>
      </c>
      <c r="K45" s="5">
        <v>649</v>
      </c>
      <c r="L45" s="5">
        <v>648</v>
      </c>
      <c r="M45" s="5">
        <v>647</v>
      </c>
      <c r="N45" s="5">
        <v>647</v>
      </c>
      <c r="O45" s="5">
        <v>646</v>
      </c>
      <c r="P45" s="5">
        <v>645</v>
      </c>
      <c r="Q45" s="5">
        <v>644</v>
      </c>
      <c r="R45" s="5">
        <v>643</v>
      </c>
      <c r="S45" s="5">
        <v>643</v>
      </c>
      <c r="T45" s="5">
        <v>642</v>
      </c>
      <c r="U45" s="5">
        <v>641</v>
      </c>
      <c r="V45" s="5">
        <v>641</v>
      </c>
      <c r="W45" s="5">
        <v>640</v>
      </c>
      <c r="X45" s="5">
        <v>639</v>
      </c>
      <c r="Y45" s="5">
        <v>639</v>
      </c>
      <c r="Z45" s="5">
        <v>638</v>
      </c>
      <c r="AA45" s="5">
        <v>637</v>
      </c>
      <c r="AB45" s="5">
        <v>637</v>
      </c>
      <c r="AC45" s="5">
        <v>636</v>
      </c>
      <c r="AD45" s="5">
        <v>635</v>
      </c>
      <c r="AE45" s="5">
        <v>635</v>
      </c>
      <c r="AF45" s="5">
        <v>634</v>
      </c>
      <c r="AG45" s="5">
        <v>633</v>
      </c>
      <c r="AH45" s="5">
        <v>633</v>
      </c>
      <c r="AI45" s="5">
        <v>632</v>
      </c>
      <c r="AJ45" s="5">
        <v>632</v>
      </c>
      <c r="AK45" s="5">
        <v>631</v>
      </c>
      <c r="AL45" s="5">
        <v>630</v>
      </c>
      <c r="AM45" s="5">
        <v>630</v>
      </c>
      <c r="AN45" s="5">
        <v>629</v>
      </c>
      <c r="AO45" s="5">
        <v>629</v>
      </c>
      <c r="AP45" s="5">
        <v>628</v>
      </c>
      <c r="AQ45" s="5">
        <v>627</v>
      </c>
      <c r="AR45" s="5">
        <v>627</v>
      </c>
      <c r="AS45" s="5">
        <v>626</v>
      </c>
      <c r="AT45" s="5">
        <v>626</v>
      </c>
      <c r="AU45" s="5">
        <v>625</v>
      </c>
      <c r="AV45" s="5">
        <v>625</v>
      </c>
      <c r="AW45" s="5">
        <v>624</v>
      </c>
      <c r="AX45" s="5">
        <v>624</v>
      </c>
      <c r="AY45" s="5">
        <v>623</v>
      </c>
      <c r="AZ45" s="5">
        <v>622</v>
      </c>
    </row>
    <row r="46" spans="1:52" x14ac:dyDescent="0.45">
      <c r="A46" s="4">
        <v>60</v>
      </c>
      <c r="B46" s="5">
        <v>644</v>
      </c>
      <c r="C46" s="5">
        <v>643</v>
      </c>
      <c r="D46" s="5">
        <v>642</v>
      </c>
      <c r="E46" s="5">
        <v>641</v>
      </c>
      <c r="F46" s="5">
        <v>640</v>
      </c>
      <c r="G46" s="5">
        <v>639</v>
      </c>
      <c r="H46" s="5">
        <v>638</v>
      </c>
      <c r="I46" s="5">
        <v>637</v>
      </c>
      <c r="J46" s="5">
        <v>636</v>
      </c>
      <c r="K46" s="5">
        <v>635</v>
      </c>
      <c r="L46" s="5">
        <v>634</v>
      </c>
      <c r="M46" s="5">
        <v>633</v>
      </c>
      <c r="N46" s="5">
        <v>632</v>
      </c>
      <c r="O46" s="5">
        <v>631</v>
      </c>
      <c r="P46" s="5">
        <v>630</v>
      </c>
      <c r="Q46" s="5">
        <v>630</v>
      </c>
      <c r="R46" s="5">
        <v>629</v>
      </c>
      <c r="S46" s="5">
        <v>628</v>
      </c>
      <c r="T46" s="5">
        <v>627</v>
      </c>
      <c r="U46" s="5">
        <v>627</v>
      </c>
      <c r="V46" s="5">
        <v>626</v>
      </c>
      <c r="W46" s="5">
        <v>625</v>
      </c>
      <c r="X46" s="5">
        <v>625</v>
      </c>
      <c r="Y46" s="5">
        <v>624</v>
      </c>
      <c r="Z46" s="5">
        <v>623</v>
      </c>
      <c r="AA46" s="5">
        <v>623</v>
      </c>
      <c r="AB46" s="5">
        <v>622</v>
      </c>
      <c r="AC46" s="5">
        <v>621</v>
      </c>
      <c r="AD46" s="5">
        <v>621</v>
      </c>
      <c r="AE46" s="5">
        <v>620</v>
      </c>
      <c r="AF46" s="5">
        <v>619</v>
      </c>
      <c r="AG46" s="5">
        <v>619</v>
      </c>
      <c r="AH46" s="5">
        <v>618</v>
      </c>
      <c r="AI46" s="5">
        <v>618</v>
      </c>
      <c r="AJ46" s="5">
        <v>617</v>
      </c>
      <c r="AK46" s="5">
        <v>616</v>
      </c>
      <c r="AL46" s="5">
        <v>616</v>
      </c>
      <c r="AM46" s="5">
        <v>615</v>
      </c>
      <c r="AN46" s="5">
        <v>615</v>
      </c>
      <c r="AO46" s="5">
        <v>614</v>
      </c>
      <c r="AP46" s="5">
        <v>613</v>
      </c>
      <c r="AQ46" s="5">
        <v>613</v>
      </c>
      <c r="AR46" s="5">
        <v>612</v>
      </c>
      <c r="AS46" s="5">
        <v>612</v>
      </c>
      <c r="AT46" s="5">
        <v>611</v>
      </c>
      <c r="AU46" s="5">
        <v>611</v>
      </c>
      <c r="AV46" s="5">
        <v>610</v>
      </c>
      <c r="AW46" s="5">
        <v>610</v>
      </c>
      <c r="AX46" s="5">
        <v>609</v>
      </c>
      <c r="AY46" s="5">
        <v>608</v>
      </c>
      <c r="AZ46" s="5">
        <v>608</v>
      </c>
    </row>
    <row r="47" spans="1:52" x14ac:dyDescent="0.45">
      <c r="A47" s="4">
        <v>61</v>
      </c>
      <c r="B47" s="5">
        <v>631</v>
      </c>
      <c r="C47" s="5">
        <v>630</v>
      </c>
      <c r="D47" s="5">
        <v>629</v>
      </c>
      <c r="E47" s="5">
        <v>628</v>
      </c>
      <c r="F47" s="5">
        <v>627</v>
      </c>
      <c r="G47" s="5">
        <v>626</v>
      </c>
      <c r="H47" s="5">
        <v>625</v>
      </c>
      <c r="I47" s="5">
        <v>624</v>
      </c>
      <c r="J47" s="5">
        <v>623</v>
      </c>
      <c r="K47" s="5">
        <v>622</v>
      </c>
      <c r="L47" s="5">
        <v>621</v>
      </c>
      <c r="M47" s="5">
        <v>620</v>
      </c>
      <c r="N47" s="5">
        <v>619</v>
      </c>
      <c r="O47" s="5">
        <v>618</v>
      </c>
      <c r="P47" s="5">
        <v>617</v>
      </c>
      <c r="Q47" s="5">
        <v>616</v>
      </c>
      <c r="R47" s="5">
        <v>616</v>
      </c>
      <c r="S47" s="5">
        <v>615</v>
      </c>
      <c r="T47" s="5">
        <v>614</v>
      </c>
      <c r="U47" s="5">
        <v>613</v>
      </c>
      <c r="V47" s="5">
        <v>613</v>
      </c>
      <c r="W47" s="5">
        <v>612</v>
      </c>
      <c r="X47" s="5">
        <v>611</v>
      </c>
      <c r="Y47" s="5">
        <v>610</v>
      </c>
      <c r="Z47" s="5">
        <v>610</v>
      </c>
      <c r="AA47" s="5">
        <v>609</v>
      </c>
      <c r="AB47" s="5">
        <v>609</v>
      </c>
      <c r="AC47" s="5">
        <v>608</v>
      </c>
      <c r="AD47" s="5">
        <v>607</v>
      </c>
      <c r="AE47" s="5">
        <v>607</v>
      </c>
      <c r="AF47" s="5">
        <v>606</v>
      </c>
      <c r="AG47" s="5">
        <v>605</v>
      </c>
      <c r="AH47" s="5">
        <v>605</v>
      </c>
      <c r="AI47" s="5">
        <v>604</v>
      </c>
      <c r="AJ47" s="5">
        <v>604</v>
      </c>
      <c r="AK47" s="5">
        <v>603</v>
      </c>
      <c r="AL47" s="5">
        <v>602</v>
      </c>
      <c r="AM47" s="5">
        <v>602</v>
      </c>
      <c r="AN47" s="5">
        <v>601</v>
      </c>
      <c r="AO47" s="5">
        <v>601</v>
      </c>
      <c r="AP47" s="5">
        <v>600</v>
      </c>
      <c r="AQ47" s="5">
        <v>599</v>
      </c>
      <c r="AR47" s="5">
        <v>599</v>
      </c>
      <c r="AS47" s="5">
        <v>598</v>
      </c>
      <c r="AT47" s="5">
        <v>598</v>
      </c>
      <c r="AU47" s="5">
        <v>597</v>
      </c>
      <c r="AV47" s="5">
        <v>597</v>
      </c>
      <c r="AW47" s="5">
        <v>596</v>
      </c>
      <c r="AX47" s="5">
        <v>596</v>
      </c>
      <c r="AY47" s="5">
        <v>595</v>
      </c>
      <c r="AZ47" s="5">
        <v>595</v>
      </c>
    </row>
    <row r="48" spans="1:52" x14ac:dyDescent="0.45">
      <c r="A48" s="4">
        <v>62</v>
      </c>
      <c r="B48" s="5">
        <v>620</v>
      </c>
      <c r="C48" s="5">
        <v>619</v>
      </c>
      <c r="D48" s="5">
        <v>617</v>
      </c>
      <c r="E48" s="5">
        <v>616</v>
      </c>
      <c r="F48" s="5">
        <v>615</v>
      </c>
      <c r="G48" s="5">
        <v>614</v>
      </c>
      <c r="H48" s="5">
        <v>613</v>
      </c>
      <c r="I48" s="5">
        <v>612</v>
      </c>
      <c r="J48" s="5">
        <v>611</v>
      </c>
      <c r="K48" s="5">
        <v>610</v>
      </c>
      <c r="L48" s="5">
        <v>609</v>
      </c>
      <c r="M48" s="5">
        <v>608</v>
      </c>
      <c r="N48" s="5">
        <v>607</v>
      </c>
      <c r="O48" s="5">
        <v>606</v>
      </c>
      <c r="P48" s="5">
        <v>605</v>
      </c>
      <c r="Q48" s="5">
        <v>604</v>
      </c>
      <c r="R48" s="5">
        <v>604</v>
      </c>
      <c r="S48" s="5">
        <v>603</v>
      </c>
      <c r="T48" s="5">
        <v>602</v>
      </c>
      <c r="U48" s="5">
        <v>601</v>
      </c>
      <c r="V48" s="5">
        <v>600</v>
      </c>
      <c r="W48" s="5">
        <v>600</v>
      </c>
      <c r="X48" s="5">
        <v>599</v>
      </c>
      <c r="Y48" s="5">
        <v>598</v>
      </c>
      <c r="Z48" s="5">
        <v>598</v>
      </c>
      <c r="AA48" s="5">
        <v>597</v>
      </c>
      <c r="AB48" s="5">
        <v>596</v>
      </c>
      <c r="AC48" s="5">
        <v>596</v>
      </c>
      <c r="AD48" s="5">
        <v>595</v>
      </c>
      <c r="AE48" s="5">
        <v>594</v>
      </c>
      <c r="AF48" s="5">
        <v>594</v>
      </c>
      <c r="AG48" s="5">
        <v>593</v>
      </c>
      <c r="AH48" s="5">
        <v>593</v>
      </c>
      <c r="AI48" s="5">
        <v>592</v>
      </c>
      <c r="AJ48" s="5">
        <v>591</v>
      </c>
      <c r="AK48" s="5">
        <v>591</v>
      </c>
      <c r="AL48" s="5">
        <v>590</v>
      </c>
      <c r="AM48" s="5">
        <v>590</v>
      </c>
      <c r="AN48" s="5">
        <v>589</v>
      </c>
      <c r="AO48" s="5">
        <v>588</v>
      </c>
      <c r="AP48" s="5">
        <v>588</v>
      </c>
      <c r="AQ48" s="5">
        <v>587</v>
      </c>
      <c r="AR48" s="5">
        <v>587</v>
      </c>
      <c r="AS48" s="5">
        <v>586</v>
      </c>
      <c r="AT48" s="5">
        <v>586</v>
      </c>
      <c r="AU48" s="5">
        <v>585</v>
      </c>
      <c r="AV48" s="5">
        <v>585</v>
      </c>
      <c r="AW48" s="5">
        <v>584</v>
      </c>
      <c r="AX48" s="5">
        <v>583</v>
      </c>
      <c r="AY48" s="5">
        <v>583</v>
      </c>
      <c r="AZ48" s="5">
        <v>582</v>
      </c>
    </row>
    <row r="49" spans="1:52" x14ac:dyDescent="0.45">
      <c r="A49" s="4">
        <v>63</v>
      </c>
      <c r="B49" s="5">
        <v>610</v>
      </c>
      <c r="C49" s="5">
        <v>608</v>
      </c>
      <c r="D49" s="5">
        <v>607</v>
      </c>
      <c r="E49" s="5">
        <v>606</v>
      </c>
      <c r="F49" s="5">
        <v>605</v>
      </c>
      <c r="G49" s="5">
        <v>603</v>
      </c>
      <c r="H49" s="5">
        <v>602</v>
      </c>
      <c r="I49" s="5">
        <v>601</v>
      </c>
      <c r="J49" s="5">
        <v>600</v>
      </c>
      <c r="K49" s="5">
        <v>599</v>
      </c>
      <c r="L49" s="5">
        <v>598</v>
      </c>
      <c r="M49" s="5">
        <v>597</v>
      </c>
      <c r="N49" s="5">
        <v>596</v>
      </c>
      <c r="O49" s="5">
        <v>595</v>
      </c>
      <c r="P49" s="5">
        <v>594</v>
      </c>
      <c r="Q49" s="5">
        <v>594</v>
      </c>
      <c r="R49" s="5">
        <v>593</v>
      </c>
      <c r="S49" s="5">
        <v>592</v>
      </c>
      <c r="T49" s="5">
        <v>591</v>
      </c>
      <c r="U49" s="5">
        <v>590</v>
      </c>
      <c r="V49" s="5">
        <v>590</v>
      </c>
      <c r="W49" s="5">
        <v>589</v>
      </c>
      <c r="X49" s="5">
        <v>588</v>
      </c>
      <c r="Y49" s="5">
        <v>587</v>
      </c>
      <c r="Z49" s="5">
        <v>587</v>
      </c>
      <c r="AA49" s="5">
        <v>586</v>
      </c>
      <c r="AB49" s="5">
        <v>585</v>
      </c>
      <c r="AC49" s="5">
        <v>585</v>
      </c>
      <c r="AD49" s="5">
        <v>584</v>
      </c>
      <c r="AE49" s="5">
        <v>583</v>
      </c>
      <c r="AF49" s="5">
        <v>583</v>
      </c>
      <c r="AG49" s="5">
        <v>582</v>
      </c>
      <c r="AH49" s="5">
        <v>582</v>
      </c>
      <c r="AI49" s="5">
        <v>581</v>
      </c>
      <c r="AJ49" s="5">
        <v>580</v>
      </c>
      <c r="AK49" s="5">
        <v>580</v>
      </c>
      <c r="AL49" s="5">
        <v>579</v>
      </c>
      <c r="AM49" s="5">
        <v>579</v>
      </c>
      <c r="AN49" s="5">
        <v>578</v>
      </c>
      <c r="AO49" s="5">
        <v>578</v>
      </c>
      <c r="AP49" s="5">
        <v>577</v>
      </c>
      <c r="AQ49" s="5">
        <v>576</v>
      </c>
      <c r="AR49" s="5">
        <v>576</v>
      </c>
      <c r="AS49" s="5">
        <v>575</v>
      </c>
      <c r="AT49" s="5">
        <v>575</v>
      </c>
      <c r="AU49" s="5">
        <v>574</v>
      </c>
      <c r="AV49" s="5">
        <v>574</v>
      </c>
      <c r="AW49" s="5">
        <v>573</v>
      </c>
      <c r="AX49" s="5">
        <v>573</v>
      </c>
      <c r="AY49" s="5">
        <v>572</v>
      </c>
      <c r="AZ49" s="5">
        <v>572</v>
      </c>
    </row>
    <row r="50" spans="1:52" x14ac:dyDescent="0.45">
      <c r="A50" s="4">
        <v>64</v>
      </c>
      <c r="B50" s="5">
        <v>600</v>
      </c>
      <c r="C50" s="5">
        <v>599</v>
      </c>
      <c r="D50" s="5">
        <v>598</v>
      </c>
      <c r="E50" s="5">
        <v>597</v>
      </c>
      <c r="F50" s="5">
        <v>595</v>
      </c>
      <c r="G50" s="5">
        <v>594</v>
      </c>
      <c r="H50" s="5">
        <v>593</v>
      </c>
      <c r="I50" s="5">
        <v>592</v>
      </c>
      <c r="J50" s="5">
        <v>591</v>
      </c>
      <c r="K50" s="5">
        <v>590</v>
      </c>
      <c r="L50" s="5">
        <v>589</v>
      </c>
      <c r="M50" s="5">
        <v>588</v>
      </c>
      <c r="N50" s="5">
        <v>587</v>
      </c>
      <c r="O50" s="5">
        <v>586</v>
      </c>
      <c r="P50" s="5">
        <v>585</v>
      </c>
      <c r="Q50" s="5">
        <v>584</v>
      </c>
      <c r="R50" s="5">
        <v>583</v>
      </c>
      <c r="S50" s="5">
        <v>582</v>
      </c>
      <c r="T50" s="5">
        <v>582</v>
      </c>
      <c r="U50" s="5">
        <v>581</v>
      </c>
      <c r="V50" s="5">
        <v>580</v>
      </c>
      <c r="W50" s="5">
        <v>579</v>
      </c>
      <c r="X50" s="5">
        <v>578</v>
      </c>
      <c r="Y50" s="5">
        <v>578</v>
      </c>
      <c r="Z50" s="5">
        <v>577</v>
      </c>
      <c r="AA50" s="5">
        <v>576</v>
      </c>
      <c r="AB50" s="5">
        <v>576</v>
      </c>
      <c r="AC50" s="5">
        <v>575</v>
      </c>
      <c r="AD50" s="5">
        <v>574</v>
      </c>
      <c r="AE50" s="5">
        <v>574</v>
      </c>
      <c r="AF50" s="5">
        <v>573</v>
      </c>
      <c r="AG50" s="5">
        <v>573</v>
      </c>
      <c r="AH50" s="5">
        <v>572</v>
      </c>
      <c r="AI50" s="5">
        <v>571</v>
      </c>
      <c r="AJ50" s="5">
        <v>571</v>
      </c>
      <c r="AK50" s="5">
        <v>570</v>
      </c>
      <c r="AL50" s="5">
        <v>570</v>
      </c>
      <c r="AM50" s="5">
        <v>569</v>
      </c>
      <c r="AN50" s="5">
        <v>568</v>
      </c>
      <c r="AO50" s="5">
        <v>568</v>
      </c>
      <c r="AP50" s="5">
        <v>567</v>
      </c>
      <c r="AQ50" s="5">
        <v>567</v>
      </c>
      <c r="AR50" s="5">
        <v>566</v>
      </c>
      <c r="AS50" s="5">
        <v>566</v>
      </c>
      <c r="AT50" s="5">
        <v>565</v>
      </c>
      <c r="AU50" s="5">
        <v>565</v>
      </c>
      <c r="AV50" s="5">
        <v>564</v>
      </c>
      <c r="AW50" s="5">
        <v>563</v>
      </c>
      <c r="AX50" s="5">
        <v>563</v>
      </c>
      <c r="AY50" s="5">
        <v>562</v>
      </c>
      <c r="AZ50" s="5">
        <v>562</v>
      </c>
    </row>
    <row r="51" spans="1:52" x14ac:dyDescent="0.45">
      <c r="A51" s="4">
        <v>65</v>
      </c>
      <c r="B51" s="5">
        <v>579</v>
      </c>
      <c r="C51" s="5">
        <v>578</v>
      </c>
      <c r="D51" s="5">
        <v>577</v>
      </c>
      <c r="E51" s="5">
        <v>575</v>
      </c>
      <c r="F51" s="5">
        <v>574</v>
      </c>
      <c r="G51" s="5">
        <v>573</v>
      </c>
      <c r="H51" s="5">
        <v>572</v>
      </c>
      <c r="I51" s="5">
        <v>571</v>
      </c>
      <c r="J51" s="5">
        <v>570</v>
      </c>
      <c r="K51" s="5">
        <v>569</v>
      </c>
      <c r="L51" s="5">
        <v>568</v>
      </c>
      <c r="M51" s="5">
        <v>567</v>
      </c>
      <c r="N51" s="5">
        <v>566</v>
      </c>
      <c r="O51" s="5">
        <v>565</v>
      </c>
      <c r="P51" s="5">
        <v>564</v>
      </c>
      <c r="Q51" s="5">
        <v>563</v>
      </c>
      <c r="R51" s="5">
        <v>562</v>
      </c>
      <c r="S51" s="5">
        <v>562</v>
      </c>
      <c r="T51" s="5">
        <v>561</v>
      </c>
      <c r="U51" s="5">
        <v>560</v>
      </c>
      <c r="V51" s="5">
        <v>559</v>
      </c>
      <c r="W51" s="5">
        <v>559</v>
      </c>
      <c r="X51" s="5">
        <v>558</v>
      </c>
      <c r="Y51" s="5">
        <v>557</v>
      </c>
      <c r="Z51" s="5">
        <v>556</v>
      </c>
      <c r="AA51" s="5">
        <v>556</v>
      </c>
      <c r="AB51" s="5">
        <v>555</v>
      </c>
      <c r="AC51" s="5">
        <v>555</v>
      </c>
      <c r="AD51" s="5">
        <v>554</v>
      </c>
      <c r="AE51" s="5">
        <v>553</v>
      </c>
      <c r="AF51" s="5">
        <v>553</v>
      </c>
      <c r="AG51" s="5">
        <v>552</v>
      </c>
      <c r="AH51" s="5">
        <v>551</v>
      </c>
      <c r="AI51" s="5">
        <v>551</v>
      </c>
      <c r="AJ51" s="5">
        <v>550</v>
      </c>
      <c r="AK51" s="5">
        <v>550</v>
      </c>
      <c r="AL51" s="5">
        <v>549</v>
      </c>
      <c r="AM51" s="5">
        <v>549</v>
      </c>
      <c r="AN51" s="5">
        <v>548</v>
      </c>
      <c r="AO51" s="5">
        <v>548</v>
      </c>
      <c r="AP51" s="5">
        <v>547</v>
      </c>
      <c r="AQ51" s="5">
        <v>546</v>
      </c>
      <c r="AR51" s="5">
        <v>546</v>
      </c>
      <c r="AS51" s="5">
        <v>545</v>
      </c>
      <c r="AT51" s="5">
        <v>545</v>
      </c>
      <c r="AU51" s="5">
        <v>544</v>
      </c>
      <c r="AV51" s="5">
        <v>544</v>
      </c>
      <c r="AW51" s="5">
        <v>543</v>
      </c>
      <c r="AX51" s="5">
        <v>543</v>
      </c>
      <c r="AY51" s="5">
        <v>542</v>
      </c>
      <c r="AZ51" s="5">
        <v>542</v>
      </c>
    </row>
    <row r="52" spans="1:52" x14ac:dyDescent="0.45">
      <c r="A52" s="4">
        <v>66</v>
      </c>
      <c r="B52" s="5">
        <v>559</v>
      </c>
      <c r="C52" s="5">
        <v>558</v>
      </c>
      <c r="D52" s="5">
        <v>557</v>
      </c>
      <c r="E52" s="5">
        <v>555</v>
      </c>
      <c r="F52" s="5">
        <v>554</v>
      </c>
      <c r="G52" s="5">
        <v>553</v>
      </c>
      <c r="H52" s="5">
        <v>552</v>
      </c>
      <c r="I52" s="5">
        <v>551</v>
      </c>
      <c r="J52" s="5">
        <v>550</v>
      </c>
      <c r="K52" s="5">
        <v>549</v>
      </c>
      <c r="L52" s="5">
        <v>548</v>
      </c>
      <c r="M52" s="5">
        <v>547</v>
      </c>
      <c r="N52" s="5">
        <v>546</v>
      </c>
      <c r="O52" s="5">
        <v>545</v>
      </c>
      <c r="P52" s="5">
        <v>545</v>
      </c>
      <c r="Q52" s="5">
        <v>544</v>
      </c>
      <c r="R52" s="5">
        <v>543</v>
      </c>
      <c r="S52" s="5">
        <v>542</v>
      </c>
      <c r="T52" s="5">
        <v>541</v>
      </c>
      <c r="U52" s="5">
        <v>541</v>
      </c>
      <c r="V52" s="5">
        <v>540</v>
      </c>
      <c r="W52" s="5">
        <v>539</v>
      </c>
      <c r="X52" s="5">
        <v>539</v>
      </c>
      <c r="Y52" s="5">
        <v>538</v>
      </c>
      <c r="Z52" s="5">
        <v>537</v>
      </c>
      <c r="AA52" s="5">
        <v>537</v>
      </c>
      <c r="AB52" s="5">
        <v>536</v>
      </c>
      <c r="AC52" s="5">
        <v>535</v>
      </c>
      <c r="AD52" s="5">
        <v>535</v>
      </c>
      <c r="AE52" s="5">
        <v>534</v>
      </c>
      <c r="AF52" s="5">
        <v>534</v>
      </c>
      <c r="AG52" s="5">
        <v>533</v>
      </c>
      <c r="AH52" s="5">
        <v>532</v>
      </c>
      <c r="AI52" s="5">
        <v>532</v>
      </c>
      <c r="AJ52" s="5">
        <v>531</v>
      </c>
      <c r="AK52" s="5">
        <v>531</v>
      </c>
      <c r="AL52" s="5">
        <v>530</v>
      </c>
      <c r="AM52" s="5">
        <v>530</v>
      </c>
      <c r="AN52" s="5">
        <v>529</v>
      </c>
      <c r="AO52" s="5">
        <v>529</v>
      </c>
      <c r="AP52" s="5">
        <v>528</v>
      </c>
      <c r="AQ52" s="5">
        <v>528</v>
      </c>
      <c r="AR52" s="5">
        <v>527</v>
      </c>
      <c r="AS52" s="5">
        <v>527</v>
      </c>
      <c r="AT52" s="5">
        <v>526</v>
      </c>
      <c r="AU52" s="5">
        <v>526</v>
      </c>
      <c r="AV52" s="5">
        <v>525</v>
      </c>
      <c r="AW52" s="5">
        <v>525</v>
      </c>
      <c r="AX52" s="5">
        <v>524</v>
      </c>
      <c r="AY52" s="5">
        <v>524</v>
      </c>
      <c r="AZ52" s="5">
        <v>523</v>
      </c>
    </row>
    <row r="53" spans="1:52" x14ac:dyDescent="0.45">
      <c r="A53" s="4">
        <v>67</v>
      </c>
      <c r="B53" s="5">
        <v>539</v>
      </c>
      <c r="C53" s="5">
        <v>538</v>
      </c>
      <c r="D53" s="5">
        <v>537</v>
      </c>
      <c r="E53" s="5">
        <v>536</v>
      </c>
      <c r="F53" s="5">
        <v>534</v>
      </c>
      <c r="G53" s="5">
        <v>533</v>
      </c>
      <c r="H53" s="5">
        <v>532</v>
      </c>
      <c r="I53" s="5">
        <v>531</v>
      </c>
      <c r="J53" s="5">
        <v>530</v>
      </c>
      <c r="K53" s="5">
        <v>529</v>
      </c>
      <c r="L53" s="5">
        <v>529</v>
      </c>
      <c r="M53" s="5">
        <v>528</v>
      </c>
      <c r="N53" s="5">
        <v>527</v>
      </c>
      <c r="O53" s="5">
        <v>526</v>
      </c>
      <c r="P53" s="5">
        <v>525</v>
      </c>
      <c r="Q53" s="5">
        <v>524</v>
      </c>
      <c r="R53" s="5">
        <v>524</v>
      </c>
      <c r="S53" s="5">
        <v>523</v>
      </c>
      <c r="T53" s="5">
        <v>522</v>
      </c>
      <c r="U53" s="5">
        <v>521</v>
      </c>
      <c r="V53" s="5">
        <v>521</v>
      </c>
      <c r="W53" s="5">
        <v>520</v>
      </c>
      <c r="X53" s="5">
        <v>519</v>
      </c>
      <c r="Y53" s="5">
        <v>519</v>
      </c>
      <c r="Z53" s="5">
        <v>518</v>
      </c>
      <c r="AA53" s="5">
        <v>517</v>
      </c>
      <c r="AB53" s="5">
        <v>517</v>
      </c>
      <c r="AC53" s="5">
        <v>516</v>
      </c>
      <c r="AD53" s="5">
        <v>516</v>
      </c>
      <c r="AE53" s="5">
        <v>515</v>
      </c>
      <c r="AF53" s="5">
        <v>514</v>
      </c>
      <c r="AG53" s="5">
        <v>514</v>
      </c>
      <c r="AH53" s="5">
        <v>513</v>
      </c>
      <c r="AI53" s="5">
        <v>513</v>
      </c>
      <c r="AJ53" s="5">
        <v>512</v>
      </c>
      <c r="AK53" s="5">
        <v>512</v>
      </c>
      <c r="AL53" s="5">
        <v>511</v>
      </c>
      <c r="AM53" s="5">
        <v>511</v>
      </c>
      <c r="AN53" s="5">
        <v>510</v>
      </c>
      <c r="AO53" s="5">
        <v>510</v>
      </c>
      <c r="AP53" s="5">
        <v>509</v>
      </c>
      <c r="AQ53" s="5">
        <v>509</v>
      </c>
      <c r="AR53" s="5">
        <v>508</v>
      </c>
      <c r="AS53" s="5">
        <v>508</v>
      </c>
      <c r="AT53" s="5">
        <v>507</v>
      </c>
      <c r="AU53" s="5">
        <v>507</v>
      </c>
      <c r="AV53" s="5">
        <v>506</v>
      </c>
      <c r="AW53" s="5">
        <v>506</v>
      </c>
      <c r="AX53" s="5">
        <v>505</v>
      </c>
      <c r="AY53" s="5">
        <v>505</v>
      </c>
      <c r="AZ53" s="5">
        <v>504</v>
      </c>
    </row>
    <row r="54" spans="1:52" x14ac:dyDescent="0.45">
      <c r="A54" s="4">
        <v>68</v>
      </c>
      <c r="B54" s="5">
        <v>520</v>
      </c>
      <c r="C54" s="5">
        <v>519</v>
      </c>
      <c r="D54" s="5">
        <v>518</v>
      </c>
      <c r="E54" s="5">
        <v>517</v>
      </c>
      <c r="F54" s="5">
        <v>516</v>
      </c>
      <c r="G54" s="5">
        <v>515</v>
      </c>
      <c r="H54" s="5">
        <v>514</v>
      </c>
      <c r="I54" s="5">
        <v>513</v>
      </c>
      <c r="J54" s="5">
        <v>512</v>
      </c>
      <c r="K54" s="5">
        <v>511</v>
      </c>
      <c r="L54" s="5">
        <v>510</v>
      </c>
      <c r="M54" s="5">
        <v>509</v>
      </c>
      <c r="N54" s="5">
        <v>508</v>
      </c>
      <c r="O54" s="5">
        <v>507</v>
      </c>
      <c r="P54" s="5">
        <v>507</v>
      </c>
      <c r="Q54" s="5">
        <v>506</v>
      </c>
      <c r="R54" s="5">
        <v>505</v>
      </c>
      <c r="S54" s="5">
        <v>504</v>
      </c>
      <c r="T54" s="5">
        <v>504</v>
      </c>
      <c r="U54" s="5">
        <v>503</v>
      </c>
      <c r="V54" s="5">
        <v>502</v>
      </c>
      <c r="W54" s="5">
        <v>502</v>
      </c>
      <c r="X54" s="5">
        <v>501</v>
      </c>
      <c r="Y54" s="5">
        <v>500</v>
      </c>
      <c r="Z54" s="5">
        <v>500</v>
      </c>
      <c r="AA54" s="5">
        <v>499</v>
      </c>
      <c r="AB54" s="5">
        <v>499</v>
      </c>
      <c r="AC54" s="5">
        <v>498</v>
      </c>
      <c r="AD54" s="5">
        <v>497</v>
      </c>
      <c r="AE54" s="5">
        <v>497</v>
      </c>
      <c r="AF54" s="5">
        <v>496</v>
      </c>
      <c r="AG54" s="5">
        <v>496</v>
      </c>
      <c r="AH54" s="5">
        <v>495</v>
      </c>
      <c r="AI54" s="5">
        <v>495</v>
      </c>
      <c r="AJ54" s="5">
        <v>494</v>
      </c>
      <c r="AK54" s="5">
        <v>494</v>
      </c>
      <c r="AL54" s="5">
        <v>493</v>
      </c>
      <c r="AM54" s="5">
        <v>493</v>
      </c>
      <c r="AN54" s="5">
        <v>492</v>
      </c>
      <c r="AO54" s="5">
        <v>492</v>
      </c>
      <c r="AP54" s="5">
        <v>491</v>
      </c>
      <c r="AQ54" s="5">
        <v>491</v>
      </c>
      <c r="AR54" s="5">
        <v>490</v>
      </c>
      <c r="AS54" s="5">
        <v>490</v>
      </c>
      <c r="AT54" s="5">
        <v>489</v>
      </c>
      <c r="AU54" s="5">
        <v>489</v>
      </c>
      <c r="AV54" s="5">
        <v>488</v>
      </c>
      <c r="AW54" s="5">
        <v>488</v>
      </c>
      <c r="AX54" s="5">
        <v>488</v>
      </c>
      <c r="AY54" s="5">
        <v>487</v>
      </c>
      <c r="AZ54" s="5">
        <v>487</v>
      </c>
    </row>
    <row r="55" spans="1:52" x14ac:dyDescent="0.45">
      <c r="A55" s="4">
        <v>69</v>
      </c>
      <c r="B55" s="5">
        <v>502</v>
      </c>
      <c r="C55" s="5">
        <v>501</v>
      </c>
      <c r="D55" s="5">
        <v>500</v>
      </c>
      <c r="E55" s="5">
        <v>499</v>
      </c>
      <c r="F55" s="5">
        <v>498</v>
      </c>
      <c r="G55" s="5">
        <v>497</v>
      </c>
      <c r="H55" s="5">
        <v>496</v>
      </c>
      <c r="I55" s="5">
        <v>495</v>
      </c>
      <c r="J55" s="5">
        <v>494</v>
      </c>
      <c r="K55" s="5">
        <v>493</v>
      </c>
      <c r="L55" s="5">
        <v>492</v>
      </c>
      <c r="M55" s="5">
        <v>491</v>
      </c>
      <c r="N55" s="5">
        <v>491</v>
      </c>
      <c r="O55" s="5">
        <v>490</v>
      </c>
      <c r="P55" s="5">
        <v>489</v>
      </c>
      <c r="Q55" s="5">
        <v>488</v>
      </c>
      <c r="R55" s="5">
        <v>488</v>
      </c>
      <c r="S55" s="5">
        <v>487</v>
      </c>
      <c r="T55" s="5">
        <v>486</v>
      </c>
      <c r="U55" s="5">
        <v>485</v>
      </c>
      <c r="V55" s="5">
        <v>485</v>
      </c>
      <c r="W55" s="5">
        <v>484</v>
      </c>
      <c r="X55" s="5">
        <v>484</v>
      </c>
      <c r="Y55" s="5">
        <v>483</v>
      </c>
      <c r="Z55" s="5">
        <v>482</v>
      </c>
      <c r="AA55" s="5">
        <v>482</v>
      </c>
      <c r="AB55" s="5">
        <v>481</v>
      </c>
      <c r="AC55" s="5">
        <v>481</v>
      </c>
      <c r="AD55" s="5">
        <v>480</v>
      </c>
      <c r="AE55" s="5">
        <v>480</v>
      </c>
      <c r="AF55" s="5">
        <v>479</v>
      </c>
      <c r="AG55" s="5">
        <v>479</v>
      </c>
      <c r="AH55" s="5">
        <v>478</v>
      </c>
      <c r="AI55" s="5">
        <v>478</v>
      </c>
      <c r="AJ55" s="5">
        <v>477</v>
      </c>
      <c r="AK55" s="5">
        <v>477</v>
      </c>
      <c r="AL55" s="5">
        <v>476</v>
      </c>
      <c r="AM55" s="5">
        <v>476</v>
      </c>
      <c r="AN55" s="5">
        <v>475</v>
      </c>
      <c r="AO55" s="5">
        <v>475</v>
      </c>
      <c r="AP55" s="5">
        <v>474</v>
      </c>
      <c r="AQ55" s="5">
        <v>474</v>
      </c>
      <c r="AR55" s="5">
        <v>473</v>
      </c>
      <c r="AS55" s="5">
        <v>473</v>
      </c>
      <c r="AT55" s="5">
        <v>472</v>
      </c>
      <c r="AU55" s="5">
        <v>472</v>
      </c>
      <c r="AV55" s="5">
        <v>472</v>
      </c>
      <c r="AW55" s="5">
        <v>471</v>
      </c>
      <c r="AX55" s="5">
        <v>471</v>
      </c>
      <c r="AY55" s="5">
        <v>470</v>
      </c>
      <c r="AZ55" s="5">
        <v>470</v>
      </c>
    </row>
  </sheetData>
  <sheetProtection algorithmName="SHA-512" hashValue="LZRJqNWsh/EllWSGRCT/Dk8sORkL9RxP2PUIyQrmxDR7eF2ivmxGesw/SlZZ07HlI83pth+KqsXWTn89PeUhgA==" saltValue="t5D9hkuypJt7sn48YQ5W8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99F716C145694D92C2B80FEBA452BF" ma:contentTypeVersion="23" ma:contentTypeDescription="Create a new document." ma:contentTypeScope="" ma:versionID="0b737dec9f4a6141188f00a1be52492d">
  <xsd:schema xmlns:xsd="http://www.w3.org/2001/XMLSchema" xmlns:xs="http://www.w3.org/2001/XMLSchema" xmlns:p="http://schemas.microsoft.com/office/2006/metadata/properties" xmlns:ns1="http://schemas.microsoft.com/sharepoint/v3" xmlns:ns2="cd65d0aa-4042-4c25-a38c-457a1a446f4c" xmlns:ns3="031ff3a8-7f2c-4c86-877d-17e7ddd4cf3f" targetNamespace="http://schemas.microsoft.com/office/2006/metadata/properties" ma:root="true" ma:fieldsID="26cfdf90546a9feaf4cedceae690a659" ns1:_="" ns2:_="" ns3:_="">
    <xsd:import namespace="http://schemas.microsoft.com/sharepoint/v3"/>
    <xsd:import namespace="cd65d0aa-4042-4c25-a38c-457a1a446f4c"/>
    <xsd:import namespace="031ff3a8-7f2c-4c86-877d-17e7ddd4cf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LengthInSeconds" minOccurs="0"/>
                <xsd:element ref="ns2:MediaServiceBillingMetadata" minOccurs="0"/>
                <xsd:element ref="ns1:_ip_UnifiedCompliancePolicyProperties" minOccurs="0"/>
                <xsd:element ref="ns1:_ip_UnifiedCompliancePolicyUIAction" minOccurs="0"/>
                <xsd:element ref="ns2:_x00da_tgefi_x00f0_af_x003b_" minOccurs="0"/>
                <xsd:element ref="ns2:_x00c1_r" minOccurs="0"/>
                <xsd:element ref="ns2:Hvers_x00e1_umfr_x00e6__x00f0_sl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65d0aa-4042-4c25-a38c-457a1a446f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fa8bba-e4ff-442e-bc8e-39d6e28e6fc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_x00da_tgefi_x00f0_af_x003b_" ma:index="26" nillable="true" ma:displayName="Útgefið af;" ma:format="Dropdown" ma:internalName="_x00da_tgefi_x00f0_af_x003b_">
      <xsd:simpleType>
        <xsd:restriction base="dms:Choice">
          <xsd:enumeration value="Lögfræðiráðjgöf"/>
          <xsd:enumeration value="Regluvarsla"/>
          <xsd:enumeration value="Gæðastýring"/>
          <xsd:enumeration value="Þjónustustýring"/>
          <xsd:enumeration value="Utanaðkomandi lögfræðistofa"/>
          <xsd:enumeration value="Markaðsviðskipti"/>
          <xsd:enumeration value="SÍ/FME"/>
          <xsd:enumeration value="Innri endurskoðun"/>
        </xsd:restriction>
      </xsd:simpleType>
    </xsd:element>
    <xsd:element name="_x00c1_r" ma:index="27" nillable="true" ma:displayName="Ár" ma:format="Dropdown" ma:internalName="_x00c1_r">
      <xsd:simpleType>
        <xsd:restriction base="dms:Choice">
          <xsd:enumeration value="2024"/>
          <xsd:enumeration value="2025"/>
          <xsd:enumeration value="2026"/>
          <xsd:enumeration value="2023"/>
        </xsd:restriction>
      </xsd:simpleType>
    </xsd:element>
    <xsd:element name="Hvers_x00e1_umfr_x00e6__x00f0_slu" ma:index="28" nillable="true" ma:displayName="Hver sá um fræðslu" ma:format="Dropdown" ma:internalName="Hvers_x00e1_umfr_x00e6__x00f0_slu">
      <xsd:simpleType>
        <xsd:restriction base="dms:Choice">
          <xsd:enumeration value="Regluvarsla"/>
          <xsd:enumeration value="Lögfræðiráðgjöf"/>
          <xsd:enumeration value="Gæðastýring"/>
          <xsd:enumeration value="Önnur svið innan bankans"/>
        </xsd:restriction>
      </xsd:simpleType>
    </xsd:element>
  </xsd:schema>
  <xsd:schema xmlns:xsd="http://www.w3.org/2001/XMLSchema" xmlns:xs="http://www.w3.org/2001/XMLSchema" xmlns:dms="http://schemas.microsoft.com/office/2006/documentManagement/types" xmlns:pc="http://schemas.microsoft.com/office/infopath/2007/PartnerControls" targetNamespace="031ff3a8-7f2c-4c86-877d-17e7ddd4cf3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5ce9b4b-b531-471a-9fab-0c7e41d534b7}" ma:internalName="TaxCatchAll" ma:showField="CatchAllData" ma:web="031ff3a8-7f2c-4c86-877d-17e7ddd4cf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65d0aa-4042-4c25-a38c-457a1a446f4c">
      <Terms xmlns="http://schemas.microsoft.com/office/infopath/2007/PartnerControls"/>
    </lcf76f155ced4ddcb4097134ff3c332f>
    <_ip_UnifiedCompliancePolicyUIAction xmlns="http://schemas.microsoft.com/sharepoint/v3" xsi:nil="true"/>
    <Hvers_x00e1_umfr_x00e6__x00f0_slu xmlns="cd65d0aa-4042-4c25-a38c-457a1a446f4c" xsi:nil="true"/>
    <TaxCatchAll xmlns="031ff3a8-7f2c-4c86-877d-17e7ddd4cf3f" xsi:nil="true"/>
    <_ip_UnifiedCompliancePolicyProperties xmlns="http://schemas.microsoft.com/sharepoint/v3" xsi:nil="true"/>
    <_x00c1_r xmlns="cd65d0aa-4042-4c25-a38c-457a1a446f4c" xsi:nil="true"/>
    <_x00da_tgefi_x00f0_af_x003b_ xmlns="cd65d0aa-4042-4c25-a38c-457a1a446f4c" xsi:nil="true"/>
  </documentManagement>
</p:properties>
</file>

<file path=customXml/itemProps1.xml><?xml version="1.0" encoding="utf-8"?>
<ds:datastoreItem xmlns:ds="http://schemas.openxmlformats.org/officeDocument/2006/customXml" ds:itemID="{3C160C9A-61C2-44C5-AE42-4098E766C6FC}">
  <ds:schemaRefs>
    <ds:schemaRef ds:uri="http://schemas.microsoft.com/sharepoint/v3/contenttype/forms"/>
  </ds:schemaRefs>
</ds:datastoreItem>
</file>

<file path=customXml/itemProps2.xml><?xml version="1.0" encoding="utf-8"?>
<ds:datastoreItem xmlns:ds="http://schemas.openxmlformats.org/officeDocument/2006/customXml" ds:itemID="{41977E91-F70E-4D45-9379-1CC721273A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d65d0aa-4042-4c25-a38c-457a1a446f4c"/>
    <ds:schemaRef ds:uri="031ff3a8-7f2c-4c86-877d-17e7ddd4cf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27FDD9-3DDA-4279-9607-C550BCD3B004}">
  <ds:schemaRefs>
    <ds:schemaRef ds:uri="http://schemas.microsoft.com/sharepoint/v3"/>
    <ds:schemaRef ds:uri="http://purl.org/dc/terms/"/>
    <ds:schemaRef ds:uri="http://schemas.openxmlformats.org/package/2006/metadata/core-properties"/>
    <ds:schemaRef ds:uri="http://schemas.microsoft.com/office/2006/documentManagement/types"/>
    <ds:schemaRef ds:uri="cd65d0aa-4042-4c25-a38c-457a1a446f4c"/>
    <ds:schemaRef ds:uri="http://purl.org/dc/elements/1.1/"/>
    <ds:schemaRef ds:uri="http://schemas.microsoft.com/office/2006/metadata/properties"/>
    <ds:schemaRef ds:uri="http://schemas.microsoft.com/office/infopath/2007/PartnerControls"/>
    <ds:schemaRef ds:uri="031ff3a8-7f2c-4c86-877d-17e7ddd4cf3f"/>
    <ds:schemaRef ds:uri="http://www.w3.org/XML/1998/namespace"/>
    <ds:schemaRef ds:uri="http://purl.org/dc/dcmitype/"/>
  </ds:schemaRefs>
</ds:datastoreItem>
</file>

<file path=docMetadata/LabelInfo.xml><?xml version="1.0" encoding="utf-8"?>
<clbl:labelList xmlns:clbl="http://schemas.microsoft.com/office/2020/mipLabelMetadata">
  <clbl:label id="{a355b245-b050-4acd-9089-aafe22475fc8}" enabled="1" method="Standard" siteId="{8a1f1d0a-876f-4ed5-8a0c-89d517bd788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Reiknivél</vt:lpstr>
      <vt:lpstr>Útreikningar</vt:lpstr>
      <vt:lpstr>Réttindatafla</vt:lpstr>
    </vt:vector>
  </TitlesOfParts>
  <Manager/>
  <Company>Arion Banki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Snædís Ögn Flosadóttir</dc:creator>
  <cp:keywords/>
  <dc:description/>
  <cp:lastModifiedBy>Patrekur Nordquist Ragnarsson</cp:lastModifiedBy>
  <cp:revision/>
  <dcterms:created xsi:type="dcterms:W3CDTF">2026-03-24T21:23:49Z</dcterms:created>
  <dcterms:modified xsi:type="dcterms:W3CDTF">2026-07-03T10:04:14Z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0x010100D599F716C145694D92C2B80FEBA452BF</vt:lpwstr>
  </property>
  <property fmtid="{D5CDD505-2E9C-101B-9397-08002B2CF9AE}" pid="3" name="MediaServiceImageTags">
    <vt:lpwstr/>
  </property>
</Properties>
</file>